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<sst xmlns="http://schemas.openxmlformats.org/spreadsheetml/2006/main" count="220" uniqueCount="197">
  <si>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</si>
  <si>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</si>
  <si>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</si>
  <si>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</si>
  <si>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</si>
  <si>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</si>
  <si>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</si>
  <si>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</si>
  <si>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</si>
  <si>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</si>
  <si>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</si>
  <si>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</si>
  <si>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</si>
  <si>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</si>
  <si>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</si>
  <si>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</si>
  <si>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</si>
  <si>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</si>
  <si>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</si>
  <si>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</si>
  <si>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</si>
  <si>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</si>
  <si>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</si>
  <si>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</si>
  <si>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</si>
  <si>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</si>
  <si>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</si>
  <si>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</si>
  <si>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</si>
  <si>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</si>
  <si>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</si>
  <si>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</si>
  <si>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</si>
  <si>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</si>
  <si>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</si>
  <si>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</si>
  <si>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</si>
  <si>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</si>
  <si>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</si>
  <si>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</si>
  <si>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</si>
  <si>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</si>
  <si>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</si>
  <si>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</si>
  <si>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</si>
  <si>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</si>
  <si>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</si>
  <si>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</si>
  <si>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</si>
  <si>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</si>
  <si>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</si>
  <si>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</si>
  <si>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</si>
  <si>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</si>
  <si>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</si>
  <si>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</si>
  <si>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</si>
  <si>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</si>
  <si>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</si>
  <si>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</si>
  <si>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</si>
  <si>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</si>
  <si>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</si>
  <si>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</si>
  <si>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</si>
  <si>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</si>
  <si>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</si>
  <si>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</si>
  <si>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</si>
  <si>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</si>
  <si>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</si>
  <si>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</si>
  <si>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</si>
  <si>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</si>
  <si>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</si>
  <si>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</si>
  <si>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</si>
  <si>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</si>
  <si>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</si>
  <si>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</si>
  <si>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</si>
  <si>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</si>
  <si>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</si>
  <si>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</si>
  <si>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</si>
  <si>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</si>
  <si>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</si>
  <si>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</si>
  <si>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</si>
  <si>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</si>
  <si>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</si>
  <si>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</si>
  <si>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</si>
  <si>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</si>
  <si>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</si>
  <si>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</si>
  <si>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</si>
  <si>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</si>
  <si>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</si>
  <si>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</si>
  <si>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</si>
  <si>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</si>
  <si>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</si>
  <si>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</si>
  <si>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</si>
  <si>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</si>
  <si>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</si>
  <si>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</si>
  <si>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</si>
  <si>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</si>
  <si>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</si>
  <si>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</si>
  <si>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</si>
  <si>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</si>
  <si>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</si>
  <si>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</si>
  <si>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</si>
  <si>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</si>
  <si>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</si>
  <si>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</si>
  <si>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</si>
  <si>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</si>
  <si>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</si>
  <si>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</si>
  <si>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</si>
  <si>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</si>
  <si>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</si>
  <si>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</si>
  <si>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</si>
  <si>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</si>
  <si>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</si>
  <si>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</si>
  <si>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</si>
  <si>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</si>
  <si>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</si>
  <si>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</si>
  <si>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</si>
  <si>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</si>
  <si>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</si>
  <si>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</si>
  <si>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</si>
  <si>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</si>
  <si>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</si>
  <si>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</si>
  <si>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</si>
  <si>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</si>
  <si>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</si>
  <si>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</si>
  <si>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</si>
  <si>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</si>
  <si>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</si>
  <si>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</si>
  <si>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</si>
  <si>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</si>
  <si>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</si>
  <si>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</si>
  <si>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</si>
  <si>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</si>
  <si>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</si>
  <si>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</si>
  <si>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</si>
  <si>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</si>
  <si>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</si>
  <si>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</si>
  <si>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</si>
  <si>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</si>
  <si>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</si>
  <si>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</si>
  <si>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</si>
  <si>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</si>
  <si>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</si>
  <si>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</si>
  <si>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</si>
  <si>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</si>
  <si>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</si>
  <si>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</si>
  <si>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</si>
  <si>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</si>
  <si>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</si>
  <si>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</si>
  <si>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</si>
  <si>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</si>
  <si>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</si>
  <si>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</si>
  <si>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</si>
  <si>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</si>
  <si>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</si>
  <si>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</si>
  <si>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</si>
  <si>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</si>
  <si>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</si>
  <si>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</si>
  <si>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</si>
  <si>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</si>
  <si>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</si>
  <si>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</si>
  <si>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r>
      <t>от</t>
    </r>
    <r>
      <rPr>
        <u val="single"/>
        <sz val="14"/>
        <rFont val="Times New Roman"/>
        <family val="1"/>
      </rPr>
      <t xml:space="preserve"> 19.11.2020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</si>
</sst>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1" fillId="34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4" borderId="10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 shrinkToFit="1"/>
    </xf>
    <xf numFmtId="4" fontId="1" fillId="34" borderId="10" xfId="0" applyNumberFormat="1" applyFont="1" applyFill="1" applyBorder="1" applyAlignment="1">
      <alignment horizontal="right" vertical="top" wrapText="1"/>
    </xf>
    <xf numFmtId="4" fontId="1" fillId="34" borderId="12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56" t="s">
        <v>182</v>
      </c>
      <c r="B1" s="56"/>
      <c r="C1" s="56"/>
      <c r="D1" s="56"/>
      <c r="E1" s="56"/>
    </row>
    <row r="2" spans="1:5" ht="20.25" customHeight="1">
      <c r="A2" s="56" t="s">
        <v>183</v>
      </c>
      <c r="B2" s="56"/>
      <c r="C2" s="56"/>
      <c r="D2" s="56"/>
      <c r="E2" s="56"/>
    </row>
    <row r="3" spans="1:5" ht="18.75">
      <c r="A3" s="56" t="s">
        <v>29</v>
      </c>
      <c r="B3" s="56"/>
      <c r="C3" s="56"/>
      <c r="D3" s="56"/>
      <c r="E3" s="56"/>
    </row>
    <row r="4" spans="1:5" ht="21" customHeight="1">
      <c r="A4" s="56" t="s">
        <v>184</v>
      </c>
      <c r="B4" s="56"/>
      <c r="C4" s="56"/>
      <c r="D4" s="56"/>
      <c r="E4" s="56"/>
    </row>
    <row r="5" spans="1:5" ht="75.75" customHeight="1">
      <c r="A5" s="56" t="s">
        <v>185</v>
      </c>
      <c r="B5" s="56"/>
      <c r="C5" s="56"/>
      <c r="D5" s="56"/>
      <c r="E5" s="56"/>
    </row>
    <row r="6" spans="1:5" ht="18.75">
      <c r="A6" s="56" t="s">
        <v>186</v>
      </c>
      <c r="B6" s="56"/>
      <c r="C6" s="56"/>
      <c r="D6" s="56"/>
      <c r="E6" s="56"/>
    </row>
    <row r="7" spans="1:5" ht="21.75" customHeight="1">
      <c r="A7" s="56" t="s">
        <v>187</v>
      </c>
      <c r="B7" s="56"/>
      <c r="C7" s="56"/>
      <c r="D7" s="56"/>
      <c r="E7" s="56"/>
    </row>
    <row r="8" spans="1:5" ht="18.75">
      <c r="A8" s="56" t="s">
        <v>196</v>
      </c>
      <c r="B8" s="56"/>
      <c r="C8" s="56"/>
      <c r="D8" s="56"/>
      <c r="E8" s="56"/>
    </row>
    <row r="10" spans="2:5" ht="18.75">
      <c r="B10" s="46" t="s">
        <v>188</v>
      </c>
      <c r="C10" s="46"/>
      <c r="D10" s="46"/>
      <c r="E10" s="46"/>
    </row>
    <row r="11" spans="2:5" ht="18.75">
      <c r="B11" s="46" t="s">
        <v>94</v>
      </c>
      <c r="C11" s="46"/>
      <c r="D11" s="46"/>
      <c r="E11" s="46"/>
    </row>
    <row r="12" spans="2:5" ht="18.75">
      <c r="B12" s="46" t="s">
        <v>67</v>
      </c>
      <c r="C12" s="46"/>
      <c r="D12" s="46"/>
      <c r="E12" s="46"/>
    </row>
    <row r="13" spans="2:5" ht="18.75">
      <c r="B13" s="46" t="s">
        <v>28</v>
      </c>
      <c r="C13" s="46"/>
      <c r="D13" s="46"/>
      <c r="E13" s="46"/>
    </row>
    <row r="14" spans="2:5" ht="18.75">
      <c r="B14" s="46" t="s">
        <v>16</v>
      </c>
      <c r="C14" s="46"/>
      <c r="D14" s="46"/>
      <c r="E14" s="46"/>
    </row>
    <row r="15" spans="2:5" ht="18.75">
      <c r="B15" s="46" t="s">
        <v>17</v>
      </c>
      <c r="C15" s="46"/>
      <c r="D15" s="46"/>
      <c r="E15" s="46"/>
    </row>
    <row r="16" spans="2:5" ht="18.75">
      <c r="B16" s="46" t="s">
        <v>29</v>
      </c>
      <c r="C16" s="46"/>
      <c r="D16" s="46"/>
      <c r="E16" s="46"/>
    </row>
    <row r="17" spans="2:5" ht="18.75">
      <c r="B17" s="46" t="s">
        <v>131</v>
      </c>
      <c r="C17" s="46"/>
      <c r="D17" s="46"/>
      <c r="E17" s="46"/>
    </row>
    <row r="18" spans="2:5" ht="18.75">
      <c r="B18" s="46" t="s">
        <v>132</v>
      </c>
      <c r="C18" s="46"/>
      <c r="D18" s="46"/>
      <c r="E18" s="46"/>
    </row>
    <row r="19" spans="2:5" ht="18.75">
      <c r="B19" s="46" t="s">
        <v>137</v>
      </c>
      <c r="C19" s="46"/>
      <c r="D19" s="46"/>
      <c r="E19" s="46"/>
    </row>
    <row r="21" spans="1:5" ht="40.5" customHeight="1">
      <c r="A21" s="55" t="s">
        <v>133</v>
      </c>
      <c r="B21" s="55"/>
      <c r="C21" s="55"/>
      <c r="D21" s="55"/>
      <c r="E21" s="55"/>
    </row>
    <row r="22" spans="1:5" ht="18.75">
      <c r="A22" s="42"/>
      <c r="B22" s="42"/>
      <c r="E22" s="41" t="s">
        <v>18</v>
      </c>
    </row>
    <row r="23" spans="1:5" ht="18.75">
      <c r="A23" s="48" t="s">
        <v>95</v>
      </c>
      <c r="B23" s="50" t="s">
        <v>96</v>
      </c>
      <c r="C23" s="52" t="s">
        <v>87</v>
      </c>
      <c r="D23" s="53"/>
      <c r="E23" s="54"/>
    </row>
    <row r="24" spans="1:5" ht="39.75" customHeight="1">
      <c r="A24" s="49"/>
      <c r="B24" s="51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49741092.32000001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40218753.57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40218753.57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39866253.57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40">
        <f>37950000+250915.98+1171199.6+494137.99</f>
        <v>39866253.57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127500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43">
        <f>102500+25000</f>
        <v>127500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225000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39">
        <f>241500-41500+25000</f>
        <v>225000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918794.88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918794.88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745794.88+65000+108000</f>
        <v>918794.88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7924.32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7924.32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4924.32+3000</f>
        <v>7924.32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1280105.16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1280105.16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1446105.16-65000-101000</f>
        <v>1280105.16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-148734.16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-148734.16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-138734.16-10000</f>
        <v>-148734.16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1123000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1123000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44">
        <f>1050000+73000</f>
        <v>1123000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1627000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1627000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40">
        <f>1700000-73000</f>
        <v>1627000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3251590.95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3251590.95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986709.78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986709.78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40">
        <f>700000+1709.78+180000+105000</f>
        <v>986709.78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254000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254000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90000+34000+130000</f>
        <v>254000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2010881.17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2010881.17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39">
        <f>5251.15+6480+1577+1191.85+448000</f>
        <v>462500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500000+824058.19+162990.71+18878.77+42453.5</f>
        <v>1548381.17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159044.6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159044.6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159044.6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159044.6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45">
        <f>40000+101384+16148.6+1512</f>
        <v>159044.6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7" t="s">
        <v>163</v>
      </c>
      <c r="C77" s="36">
        <f aca="true" t="shared" si="7" ref="C77:E79">C78</f>
        <v>53613</v>
      </c>
      <c r="D77" s="36">
        <f t="shared" si="7"/>
        <v>0</v>
      </c>
      <c r="E77" s="36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53613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53613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39">
        <f>3705+44143+5765</f>
        <v>53613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148832790.89999998</v>
      </c>
      <c r="D81" s="29">
        <f>D82+D114</f>
        <v>34833807.2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148772790.89999998</v>
      </c>
      <c r="D82" s="31">
        <f>D83+D90+D103+D107+D114</f>
        <v>34833807.2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24662833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3128433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3128433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2292590+7420+828423</f>
        <v>3128433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50614798.519999996</v>
      </c>
      <c r="D90" s="33">
        <f>D100+D97+D94+D91</f>
        <v>13284665.36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1237555.65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1237555.65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f>773472.28+464083.37</f>
        <v>1237555.65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26700000</v>
      </c>
      <c r="D97" s="33">
        <f t="shared" si="12"/>
        <v>10000000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26700000</v>
      </c>
      <c r="D98" s="33">
        <f t="shared" si="12"/>
        <v>10000000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26000000+700000</f>
        <v>26700000</v>
      </c>
      <c r="D99" s="33">
        <f>10000000</f>
        <v>10000000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7" t="s">
        <v>176</v>
      </c>
      <c r="C114" s="38">
        <f aca="true" t="shared" si="17" ref="C114:E116">C115</f>
        <v>60000</v>
      </c>
      <c r="D114" s="38">
        <f t="shared" si="17"/>
        <v>0</v>
      </c>
      <c r="E114" s="38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7" t="s">
        <v>114</v>
      </c>
      <c r="B118" s="47"/>
      <c r="C118" s="11">
        <f>C26+C81</f>
        <v>198573883.21999997</v>
      </c>
      <c r="D118" s="11">
        <f>D26+D81</f>
        <v>81678968.02000001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18:B118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2020-06-23T12:45:37Z</cp:lastPrinted>
  <dcterms:created xsi:type="dcterms:W3CDTF">2009-08-21T08:27:43Z</dcterms:created>
  <dcterms:modified xsi:type="dcterms:W3CDTF">2020-11-20T06:57:42Z</dcterms:modified>
  <cp:category/>
  <cp:version/>
  <cp:contentType/>
  <cp:contentStatus/>
</cp:coreProperties>
</file>