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<sst xmlns="http://schemas.openxmlformats.org/spreadsheetml/2006/main" count="131" uniqueCount="120">
  <si>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</si>
  <si>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</si>
  <si>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</si>
  <si>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</si>
  <si>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</si>
  <si>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</si>
  <si>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</si>
  <si>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</si>
  <si>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</si>
  <si>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</si>
  <si>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</si>
  <si>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</si>
  <si>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</si>
  <si>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</si>
  <si>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</si>
  <si>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</si>
  <si>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Приложение № 2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</si>
  <si>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</si>
  <si>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</si>
  <si>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</si>
  <si>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</si>
  <si>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</si>
  <si>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000 2 02 01000 00 0000 151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</si>
  <si>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</si>
  <si>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</si>
  <si>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</si>
  <si>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</si>
  <si>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</si>
  <si>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</si>
  <si>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000 2 02 01001 00 0000 151</t>
  </si>
  <si>
    <t>НАЛОГОВЫЕ И НЕНАЛОГОВЫЕ ДОХОДЫ</t>
  </si>
  <si>
    <t>041 1 11 05013 13 0000 120</t>
  </si>
  <si>
    <t>100 1 03 02230 01 0000 110</t>
  </si>
  <si>
    <t>100 1 03 02240 01 0000 110</t>
  </si>
  <si>
    <t>100 1 03 02250 01 0000 110</t>
  </si>
  <si>
    <t>поселения Южского</t>
  </si>
  <si>
    <t>городского поселения</t>
  </si>
  <si>
    <t>Наименование показателя</t>
  </si>
  <si>
    <t>Код дохода по бюджетной классификации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</si>
  <si>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</si>
  <si>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</si>
  <si>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</si>
  <si>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</si>
  <si>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</si>
  <si>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</si>
  <si>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</si>
  <si>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</si>
  <si>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</si>
  <si>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</si>
  <si>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</si>
  <si>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</si>
  <si>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</si>
  <si>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</si>
  <si>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</si>
  <si>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</si>
  <si>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</si>
  <si>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</si>
  <si>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</si>
  <si>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</si>
  <si>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</si>
  <si>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</si>
  <si>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</si>
  <si>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</si>
  <si>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</si>
  <si>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</si>
  <si>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</si>
  <si>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</si>
  <si>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</si>
  <si>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</si>
  <si>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</si>
  <si>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041 1 11 05025 13 0000 120</t>
  </si>
  <si>
    <t>041 1 11 05035 13 0000 120</t>
  </si>
  <si>
    <t>000 2 02 01001 13 0000 151</t>
  </si>
  <si>
    <t>037 2 02 01001 13 0000 151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</si>
  <si>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</si>
  <si>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</si>
  <si>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</si>
  <si>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</si>
  <si>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</si>
  <si>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</si>
  <si>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</si>
  <si>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</si>
  <si>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</si>
  <si>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</si>
  <si>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</si>
  <si>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</si>
  <si>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041 1 14 06013 13 0000 430</t>
  </si>
  <si>
    <t>Доходы бюджета Южского городского поселения по кодам классификации доходов бюджетов на 2017 год и на плановый период 2018 и 2019 годов</t>
  </si>
  <si>
    <t xml:space="preserve">Южского городского </t>
  </si>
  <si>
    <t>на 2017 год и на плановый</t>
  </si>
  <si>
    <t xml:space="preserve">период 2018 и 2019 годов" </t>
  </si>
  <si>
    <t>2017 год</t>
  </si>
  <si>
    <t>2018 год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</si>
  <si>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</si>
  <si>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</si>
  <si>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</si>
  <si>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</si>
  <si>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</si>
  <si>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</si>
  <si>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</si>
  <si>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</si>
  <si>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</si>
  <si>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</si>
  <si>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</si>
  <si>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</si>
  <si>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</si>
  <si>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</si>
  <si>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</si>
  <si>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</si>
  <si>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</si>
  <si>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</si>
  <si>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</si>
  <si>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</si>
  <si>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</si>
  <si>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Итого: 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</si>
  <si>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</si>
  <si>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</si>
  <si>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 xml:space="preserve">к Решению Совета  </t>
  </si>
  <si>
    <t>Сумма, руб.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</si>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</sst>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shrinkToFit="1"/>
    </xf>
    <xf numFmtId="4" fontId="1" fillId="34" borderId="10" xfId="0" applyNumberFormat="1" applyFont="1" applyFill="1" applyBorder="1" applyAlignment="1">
      <alignment horizontal="right" vertical="center" wrapText="1" shrinkToFit="1"/>
    </xf>
    <xf numFmtId="4" fontId="1" fillId="34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2" fontId="2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2:5" ht="18.75">
      <c r="B1" s="37" t="s">
        <v>16</v>
      </c>
      <c r="C1" s="37"/>
      <c r="D1" s="37"/>
      <c r="E1" s="37"/>
    </row>
    <row r="2" spans="2:5" ht="18.75">
      <c r="B2" s="37" t="s">
        <v>117</v>
      </c>
      <c r="C2" s="37"/>
      <c r="D2" s="37"/>
      <c r="E2" s="37"/>
    </row>
    <row r="3" spans="2:5" ht="18.75">
      <c r="B3" s="37" t="s">
        <v>88</v>
      </c>
      <c r="C3" s="37"/>
      <c r="D3" s="37"/>
      <c r="E3" s="37"/>
    </row>
    <row r="4" spans="2:5" ht="18.75">
      <c r="B4" s="37" t="s">
        <v>35</v>
      </c>
      <c r="C4" s="37"/>
      <c r="D4" s="37"/>
      <c r="E4" s="37"/>
    </row>
    <row r="5" spans="2:5" ht="18.75">
      <c r="B5" s="37" t="s">
        <v>17</v>
      </c>
      <c r="C5" s="37"/>
      <c r="D5" s="37"/>
      <c r="E5" s="37"/>
    </row>
    <row r="6" spans="2:5" ht="18.75">
      <c r="B6" s="37" t="s">
        <v>18</v>
      </c>
      <c r="C6" s="37"/>
      <c r="D6" s="37"/>
      <c r="E6" s="37"/>
    </row>
    <row r="7" spans="2:5" ht="18.75">
      <c r="B7" s="37" t="s">
        <v>36</v>
      </c>
      <c r="C7" s="37"/>
      <c r="D7" s="37"/>
      <c r="E7" s="37"/>
    </row>
    <row r="8" spans="2:5" ht="18.75">
      <c r="B8" s="37" t="s">
        <v>89</v>
      </c>
      <c r="C8" s="37"/>
      <c r="D8" s="37"/>
      <c r="E8" s="37"/>
    </row>
    <row r="9" spans="2:5" ht="18.75">
      <c r="B9" s="37" t="s">
        <v>90</v>
      </c>
      <c r="C9" s="37"/>
      <c r="D9" s="37"/>
      <c r="E9" s="37"/>
    </row>
    <row r="10" spans="2:5" ht="18.75">
      <c r="B10" s="37" t="s">
        <v>119</v>
      </c>
      <c r="C10" s="37"/>
      <c r="D10" s="37"/>
      <c r="E10" s="37"/>
    </row>
    <row r="12" spans="1:5" ht="40.5" customHeight="1">
      <c r="A12" s="44" t="s">
        <v>87</v>
      </c>
      <c r="B12" s="44"/>
      <c r="C12" s="44"/>
      <c r="D12" s="44"/>
      <c r="E12" s="44"/>
    </row>
    <row r="13" spans="1:5" ht="20.25" customHeight="1">
      <c r="A13" s="11"/>
      <c r="B13" s="11"/>
      <c r="E13" s="5" t="s">
        <v>19</v>
      </c>
    </row>
    <row r="14" spans="1:5" ht="20.25" customHeight="1">
      <c r="A14" s="39" t="s">
        <v>38</v>
      </c>
      <c r="B14" s="39" t="s">
        <v>37</v>
      </c>
      <c r="C14" s="41" t="s">
        <v>118</v>
      </c>
      <c r="D14" s="42"/>
      <c r="E14" s="43"/>
    </row>
    <row r="15" spans="1:5" ht="23.25" customHeight="1">
      <c r="A15" s="40"/>
      <c r="B15" s="40"/>
      <c r="C15" s="10" t="s">
        <v>91</v>
      </c>
      <c r="D15" s="10" t="s">
        <v>92</v>
      </c>
      <c r="E15" s="10" t="s">
        <v>93</v>
      </c>
    </row>
    <row r="16" spans="1:5" ht="18.75">
      <c r="A16" s="31">
        <v>1</v>
      </c>
      <c r="B16" s="31">
        <v>2</v>
      </c>
      <c r="C16" s="32">
        <v>3</v>
      </c>
      <c r="D16" s="35">
        <v>4</v>
      </c>
      <c r="E16" s="35">
        <v>5</v>
      </c>
    </row>
    <row r="17" spans="1:5" ht="38.25" customHeight="1">
      <c r="A17" s="12" t="s">
        <v>9</v>
      </c>
      <c r="B17" s="15" t="s">
        <v>30</v>
      </c>
      <c r="C17" s="16">
        <f>C18+C26+C36+C47+C58</f>
        <v>39832555</v>
      </c>
      <c r="D17" s="16">
        <f>D18+D26+D36+D47+D58</f>
        <v>39395166</v>
      </c>
      <c r="E17" s="16">
        <f>E18+E26+E36+E47+E58</f>
        <v>39455166</v>
      </c>
    </row>
    <row r="18" spans="1:5" ht="18.75">
      <c r="A18" s="12" t="s">
        <v>78</v>
      </c>
      <c r="B18" s="14" t="s">
        <v>94</v>
      </c>
      <c r="C18" s="16">
        <f>C19</f>
        <v>30043490</v>
      </c>
      <c r="D18" s="16">
        <f>D19</f>
        <v>29606101</v>
      </c>
      <c r="E18" s="16">
        <f>E19</f>
        <v>29656101</v>
      </c>
    </row>
    <row r="19" spans="1:5" ht="18.75">
      <c r="A19" s="7" t="s">
        <v>55</v>
      </c>
      <c r="B19" s="8" t="s">
        <v>95</v>
      </c>
      <c r="C19" s="17">
        <f>C20+C22+C24</f>
        <v>30043490</v>
      </c>
      <c r="D19" s="17">
        <f>D20+D22+D24</f>
        <v>29606101</v>
      </c>
      <c r="E19" s="17">
        <f>E20+E22+E24</f>
        <v>29656101</v>
      </c>
    </row>
    <row r="20" spans="1:5" ht="150.75" customHeight="1">
      <c r="A20" s="7" t="s">
        <v>24</v>
      </c>
      <c r="B20" s="8" t="s">
        <v>96</v>
      </c>
      <c r="C20" s="18">
        <f>C21</f>
        <v>29748490</v>
      </c>
      <c r="D20" s="18">
        <f>D21</f>
        <v>29311101</v>
      </c>
      <c r="E20" s="18">
        <f>E21</f>
        <v>29361101</v>
      </c>
    </row>
    <row r="21" spans="1:5" ht="150.75" customHeight="1">
      <c r="A21" s="7" t="s">
        <v>56</v>
      </c>
      <c r="B21" s="8" t="s">
        <v>96</v>
      </c>
      <c r="C21" s="18">
        <f>29748490</f>
        <v>29748490</v>
      </c>
      <c r="D21" s="26">
        <f>29311101</f>
        <v>29311101</v>
      </c>
      <c r="E21" s="26">
        <f>29361101</f>
        <v>29361101</v>
      </c>
    </row>
    <row r="22" spans="1:5" ht="210" customHeight="1">
      <c r="A22" s="7" t="s">
        <v>25</v>
      </c>
      <c r="B22" s="8" t="s">
        <v>39</v>
      </c>
      <c r="C22" s="18">
        <f>C23</f>
        <v>210000</v>
      </c>
      <c r="D22" s="18">
        <f>D23</f>
        <v>210000</v>
      </c>
      <c r="E22" s="18">
        <f>E23</f>
        <v>210000</v>
      </c>
    </row>
    <row r="23" spans="1:5" ht="207" customHeight="1">
      <c r="A23" s="7" t="s">
        <v>10</v>
      </c>
      <c r="B23" s="8" t="s">
        <v>39</v>
      </c>
      <c r="C23" s="19">
        <f>210000</f>
        <v>210000</v>
      </c>
      <c r="D23" s="26">
        <f>210000</f>
        <v>210000</v>
      </c>
      <c r="E23" s="26">
        <f>210000</f>
        <v>210000</v>
      </c>
    </row>
    <row r="24" spans="1:5" ht="94.5" customHeight="1">
      <c r="A24" s="7" t="s">
        <v>79</v>
      </c>
      <c r="B24" s="8" t="s">
        <v>40</v>
      </c>
      <c r="C24" s="19">
        <f>C25</f>
        <v>85000</v>
      </c>
      <c r="D24" s="19">
        <f>D25</f>
        <v>85000</v>
      </c>
      <c r="E24" s="19">
        <f>E25</f>
        <v>85000</v>
      </c>
    </row>
    <row r="25" spans="1:5" ht="93.75">
      <c r="A25" s="7" t="s">
        <v>80</v>
      </c>
      <c r="B25" s="8" t="s">
        <v>40</v>
      </c>
      <c r="C25" s="20">
        <f>85000</f>
        <v>85000</v>
      </c>
      <c r="D25" s="26">
        <f>85000</f>
        <v>85000</v>
      </c>
      <c r="E25" s="26">
        <f>85000</f>
        <v>85000</v>
      </c>
    </row>
    <row r="26" spans="1:5" ht="77.25" customHeight="1">
      <c r="A26" s="12" t="s">
        <v>81</v>
      </c>
      <c r="B26" s="14" t="s">
        <v>23</v>
      </c>
      <c r="C26" s="21">
        <f>C27</f>
        <v>4206025</v>
      </c>
      <c r="D26" s="21">
        <f>D27</f>
        <v>4206025</v>
      </c>
      <c r="E26" s="21">
        <f>E27</f>
        <v>4206025</v>
      </c>
    </row>
    <row r="27" spans="1:5" ht="57" customHeight="1">
      <c r="A27" s="7" t="s">
        <v>20</v>
      </c>
      <c r="B27" s="8" t="s">
        <v>41</v>
      </c>
      <c r="C27" s="20">
        <f>C28+C30+C32+C34</f>
        <v>4206025</v>
      </c>
      <c r="D27" s="20">
        <f>D28+D30+D32+D34</f>
        <v>4206025</v>
      </c>
      <c r="E27" s="20">
        <f>E28+E30+E32+E34</f>
        <v>4206025</v>
      </c>
    </row>
    <row r="28" spans="1:5" s="6" customFormat="1" ht="131.25" customHeight="1">
      <c r="A28" s="7" t="s">
        <v>28</v>
      </c>
      <c r="B28" s="8" t="s">
        <v>42</v>
      </c>
      <c r="C28" s="22">
        <f>C29</f>
        <v>1330992.5</v>
      </c>
      <c r="D28" s="22">
        <f>D29</f>
        <v>1330992.5</v>
      </c>
      <c r="E28" s="22">
        <f>E29</f>
        <v>1330992.5</v>
      </c>
    </row>
    <row r="29" spans="1:5" ht="130.5" customHeight="1">
      <c r="A29" s="7" t="s">
        <v>32</v>
      </c>
      <c r="B29" s="8" t="s">
        <v>42</v>
      </c>
      <c r="C29" s="22">
        <f>1330992.5</f>
        <v>1330992.5</v>
      </c>
      <c r="D29" s="26">
        <f>1330992.5</f>
        <v>1330992.5</v>
      </c>
      <c r="E29" s="26">
        <f>1330992.5</f>
        <v>1330992.5</v>
      </c>
    </row>
    <row r="30" spans="1:5" ht="168" customHeight="1">
      <c r="A30" s="7" t="s">
        <v>27</v>
      </c>
      <c r="B30" s="8" t="s">
        <v>43</v>
      </c>
      <c r="C30" s="22">
        <f>C31</f>
        <v>28000</v>
      </c>
      <c r="D30" s="22">
        <f>D31</f>
        <v>28000</v>
      </c>
      <c r="E30" s="22">
        <f>E31</f>
        <v>28000</v>
      </c>
    </row>
    <row r="31" spans="1:5" ht="170.25" customHeight="1">
      <c r="A31" s="7" t="s">
        <v>33</v>
      </c>
      <c r="B31" s="8" t="s">
        <v>43</v>
      </c>
      <c r="C31" s="20">
        <f>28000</f>
        <v>28000</v>
      </c>
      <c r="D31" s="26">
        <f>28000</f>
        <v>28000</v>
      </c>
      <c r="E31" s="26">
        <f>28000</f>
        <v>28000</v>
      </c>
    </row>
    <row r="32" spans="1:5" ht="153" customHeight="1">
      <c r="A32" s="7" t="s">
        <v>26</v>
      </c>
      <c r="B32" s="8" t="s">
        <v>44</v>
      </c>
      <c r="C32" s="20">
        <f>C33</f>
        <v>2815407.5</v>
      </c>
      <c r="D32" s="20">
        <f>D33</f>
        <v>2815407.5</v>
      </c>
      <c r="E32" s="20">
        <f>E33</f>
        <v>2815407.5</v>
      </c>
    </row>
    <row r="33" spans="1:5" ht="150.75" customHeight="1">
      <c r="A33" s="7" t="s">
        <v>34</v>
      </c>
      <c r="B33" s="8" t="s">
        <v>44</v>
      </c>
      <c r="C33" s="20">
        <f>2815407.5</f>
        <v>2815407.5</v>
      </c>
      <c r="D33" s="26">
        <f>2815407.5</f>
        <v>2815407.5</v>
      </c>
      <c r="E33" s="26">
        <f>2815407.5</f>
        <v>2815407.5</v>
      </c>
    </row>
    <row r="34" spans="1:5" ht="150">
      <c r="A34" s="7" t="s">
        <v>57</v>
      </c>
      <c r="B34" s="8" t="s">
        <v>45</v>
      </c>
      <c r="C34" s="20">
        <f>C35</f>
        <v>31625</v>
      </c>
      <c r="D34" s="20">
        <f>D35</f>
        <v>31625</v>
      </c>
      <c r="E34" s="20">
        <f>E35</f>
        <v>31625</v>
      </c>
    </row>
    <row r="35" spans="1:5" ht="150">
      <c r="A35" s="7" t="s">
        <v>58</v>
      </c>
      <c r="B35" s="8" t="s">
        <v>45</v>
      </c>
      <c r="C35" s="20">
        <f>31625</f>
        <v>31625</v>
      </c>
      <c r="D35" s="26">
        <f>31625</f>
        <v>31625</v>
      </c>
      <c r="E35" s="26">
        <f>31625</f>
        <v>31625</v>
      </c>
    </row>
    <row r="36" spans="1:5" ht="18.75">
      <c r="A36" s="12" t="s">
        <v>59</v>
      </c>
      <c r="B36" s="14" t="s">
        <v>46</v>
      </c>
      <c r="C36" s="16">
        <f>C37+C40</f>
        <v>4313040</v>
      </c>
      <c r="D36" s="16">
        <f>D37+D40</f>
        <v>4313040</v>
      </c>
      <c r="E36" s="16">
        <f>E37+E40</f>
        <v>4313040</v>
      </c>
    </row>
    <row r="37" spans="1:5" ht="18.75">
      <c r="A37" s="7" t="s">
        <v>60</v>
      </c>
      <c r="B37" s="8" t="s">
        <v>47</v>
      </c>
      <c r="C37" s="23">
        <f aca="true" t="shared" si="0" ref="C37:E38">C38</f>
        <v>1167400</v>
      </c>
      <c r="D37" s="23">
        <f t="shared" si="0"/>
        <v>1167400</v>
      </c>
      <c r="E37" s="23">
        <f t="shared" si="0"/>
        <v>1167400</v>
      </c>
    </row>
    <row r="38" spans="1:5" ht="93.75">
      <c r="A38" s="7" t="s">
        <v>61</v>
      </c>
      <c r="B38" s="8" t="s">
        <v>48</v>
      </c>
      <c r="C38" s="23">
        <f t="shared" si="0"/>
        <v>1167400</v>
      </c>
      <c r="D38" s="23">
        <f t="shared" si="0"/>
        <v>1167400</v>
      </c>
      <c r="E38" s="23">
        <f t="shared" si="0"/>
        <v>1167400</v>
      </c>
    </row>
    <row r="39" spans="1:5" ht="93.75">
      <c r="A39" s="7" t="s">
        <v>62</v>
      </c>
      <c r="B39" s="8" t="s">
        <v>48</v>
      </c>
      <c r="C39" s="20">
        <f>1167400</f>
        <v>1167400</v>
      </c>
      <c r="D39" s="26">
        <f>1167400</f>
        <v>1167400</v>
      </c>
      <c r="E39" s="26">
        <f>1167400</f>
        <v>1167400</v>
      </c>
    </row>
    <row r="40" spans="1:5" ht="24" customHeight="1">
      <c r="A40" s="7" t="s">
        <v>63</v>
      </c>
      <c r="B40" s="8" t="s">
        <v>49</v>
      </c>
      <c r="C40" s="23">
        <f>C41+C44</f>
        <v>3145640</v>
      </c>
      <c r="D40" s="23">
        <f>D41+D44</f>
        <v>3145640</v>
      </c>
      <c r="E40" s="23">
        <f>E41+E44</f>
        <v>3145640</v>
      </c>
    </row>
    <row r="41" spans="1:5" ht="24" customHeight="1">
      <c r="A41" s="7" t="s">
        <v>64</v>
      </c>
      <c r="B41" s="8" t="s">
        <v>50</v>
      </c>
      <c r="C41" s="23">
        <f aca="true" t="shared" si="1" ref="C41:E42">C42</f>
        <v>943700</v>
      </c>
      <c r="D41" s="23">
        <f t="shared" si="1"/>
        <v>943700</v>
      </c>
      <c r="E41" s="23">
        <f t="shared" si="1"/>
        <v>943700</v>
      </c>
    </row>
    <row r="42" spans="1:5" ht="75" customHeight="1">
      <c r="A42" s="7" t="s">
        <v>65</v>
      </c>
      <c r="B42" s="8" t="s">
        <v>51</v>
      </c>
      <c r="C42" s="23">
        <f t="shared" si="1"/>
        <v>943700</v>
      </c>
      <c r="D42" s="23">
        <f t="shared" si="1"/>
        <v>943700</v>
      </c>
      <c r="E42" s="23">
        <f t="shared" si="1"/>
        <v>943700</v>
      </c>
    </row>
    <row r="43" spans="1:5" ht="73.5" customHeight="1">
      <c r="A43" s="7" t="s">
        <v>66</v>
      </c>
      <c r="B43" s="8" t="s">
        <v>51</v>
      </c>
      <c r="C43" s="17">
        <f>943700</f>
        <v>943700</v>
      </c>
      <c r="D43" s="26">
        <f>943700</f>
        <v>943700</v>
      </c>
      <c r="E43" s="26">
        <f>943700</f>
        <v>943700</v>
      </c>
    </row>
    <row r="44" spans="1:5" ht="20.25" customHeight="1">
      <c r="A44" s="28" t="s">
        <v>76</v>
      </c>
      <c r="B44" s="8" t="s">
        <v>97</v>
      </c>
      <c r="C44" s="24">
        <f aca="true" t="shared" si="2" ref="C44:E45">C45</f>
        <v>2201940</v>
      </c>
      <c r="D44" s="24">
        <f t="shared" si="2"/>
        <v>2201940</v>
      </c>
      <c r="E44" s="24">
        <f t="shared" si="2"/>
        <v>2201940</v>
      </c>
    </row>
    <row r="45" spans="1:5" ht="75.75" customHeight="1">
      <c r="A45" s="7" t="s">
        <v>67</v>
      </c>
      <c r="B45" s="8" t="s">
        <v>52</v>
      </c>
      <c r="C45" s="24">
        <f t="shared" si="2"/>
        <v>2201940</v>
      </c>
      <c r="D45" s="24">
        <f t="shared" si="2"/>
        <v>2201940</v>
      </c>
      <c r="E45" s="24">
        <f t="shared" si="2"/>
        <v>2201940</v>
      </c>
    </row>
    <row r="46" spans="1:5" ht="75.75" customHeight="1">
      <c r="A46" s="7" t="s">
        <v>68</v>
      </c>
      <c r="B46" s="8" t="s">
        <v>52</v>
      </c>
      <c r="C46" s="24">
        <f>2201940</f>
        <v>2201940</v>
      </c>
      <c r="D46" s="26">
        <f>2201940</f>
        <v>2201940</v>
      </c>
      <c r="E46" s="26">
        <f>2201940</f>
        <v>2201940</v>
      </c>
    </row>
    <row r="47" spans="1:5" ht="93.75">
      <c r="A47" s="12" t="s">
        <v>11</v>
      </c>
      <c r="B47" s="14" t="s">
        <v>98</v>
      </c>
      <c r="C47" s="21">
        <f>C48</f>
        <v>1160000</v>
      </c>
      <c r="D47" s="21">
        <f>D48</f>
        <v>1170000</v>
      </c>
      <c r="E47" s="21">
        <f>E48</f>
        <v>1180000</v>
      </c>
    </row>
    <row r="48" spans="1:5" ht="168.75" customHeight="1">
      <c r="A48" s="7" t="s">
        <v>12</v>
      </c>
      <c r="B48" s="8" t="s">
        <v>115</v>
      </c>
      <c r="C48" s="20">
        <f>C49+C52+C55</f>
        <v>1160000</v>
      </c>
      <c r="D48" s="20">
        <f>D49+D52+D55</f>
        <v>1170000</v>
      </c>
      <c r="E48" s="20">
        <f>E49+E52+E55</f>
        <v>1180000</v>
      </c>
    </row>
    <row r="49" spans="1:5" ht="131.25" customHeight="1">
      <c r="A49" s="7" t="s">
        <v>14</v>
      </c>
      <c r="B49" s="8" t="s">
        <v>8</v>
      </c>
      <c r="C49" s="20">
        <f aca="true" t="shared" si="3" ref="C49:E50">C50</f>
        <v>700000</v>
      </c>
      <c r="D49" s="20">
        <f t="shared" si="3"/>
        <v>700000</v>
      </c>
      <c r="E49" s="20">
        <f t="shared" si="3"/>
        <v>700000</v>
      </c>
    </row>
    <row r="50" spans="1:5" ht="150.75" customHeight="1">
      <c r="A50" s="7" t="s">
        <v>74</v>
      </c>
      <c r="B50" s="30" t="s">
        <v>99</v>
      </c>
      <c r="C50" s="17">
        <f t="shared" si="3"/>
        <v>700000</v>
      </c>
      <c r="D50" s="17">
        <f t="shared" si="3"/>
        <v>700000</v>
      </c>
      <c r="E50" s="17">
        <f t="shared" si="3"/>
        <v>700000</v>
      </c>
    </row>
    <row r="51" spans="1:5" ht="150.75" customHeight="1">
      <c r="A51" s="7" t="s">
        <v>31</v>
      </c>
      <c r="B51" s="29" t="s">
        <v>100</v>
      </c>
      <c r="C51" s="24">
        <f>700000</f>
        <v>700000</v>
      </c>
      <c r="D51" s="26">
        <f>700000</f>
        <v>700000</v>
      </c>
      <c r="E51" s="26">
        <f>700000</f>
        <v>700000</v>
      </c>
    </row>
    <row r="52" spans="1:5" ht="152.25" customHeight="1">
      <c r="A52" s="27" t="s">
        <v>77</v>
      </c>
      <c r="B52" s="8" t="s">
        <v>101</v>
      </c>
      <c r="C52" s="20">
        <f aca="true" t="shared" si="4" ref="C52:E53">C53</f>
        <v>90000</v>
      </c>
      <c r="D52" s="20">
        <f t="shared" si="4"/>
        <v>90000</v>
      </c>
      <c r="E52" s="20">
        <f t="shared" si="4"/>
        <v>90000</v>
      </c>
    </row>
    <row r="53" spans="1:5" ht="153" customHeight="1">
      <c r="A53" s="7" t="s">
        <v>69</v>
      </c>
      <c r="B53" s="30" t="s">
        <v>102</v>
      </c>
      <c r="C53" s="20">
        <f t="shared" si="4"/>
        <v>90000</v>
      </c>
      <c r="D53" s="20">
        <f t="shared" si="4"/>
        <v>90000</v>
      </c>
      <c r="E53" s="20">
        <f t="shared" si="4"/>
        <v>90000</v>
      </c>
    </row>
    <row r="54" spans="1:5" ht="153.75" customHeight="1">
      <c r="A54" s="7" t="s">
        <v>70</v>
      </c>
      <c r="B54" s="30" t="s">
        <v>103</v>
      </c>
      <c r="C54" s="20">
        <f>90000</f>
        <v>90000</v>
      </c>
      <c r="D54" s="26">
        <f>90000</f>
        <v>90000</v>
      </c>
      <c r="E54" s="26">
        <f>90000</f>
        <v>90000</v>
      </c>
    </row>
    <row r="55" spans="1:5" ht="168" customHeight="1">
      <c r="A55" s="7" t="s">
        <v>15</v>
      </c>
      <c r="B55" s="29" t="s">
        <v>104</v>
      </c>
      <c r="C55" s="20">
        <f aca="true" t="shared" si="5" ref="C55:E56">C56</f>
        <v>370000</v>
      </c>
      <c r="D55" s="20">
        <f t="shared" si="5"/>
        <v>380000</v>
      </c>
      <c r="E55" s="20">
        <f t="shared" si="5"/>
        <v>390000</v>
      </c>
    </row>
    <row r="56" spans="1:5" ht="132" customHeight="1">
      <c r="A56" s="7" t="s">
        <v>75</v>
      </c>
      <c r="B56" s="8" t="s">
        <v>105</v>
      </c>
      <c r="C56" s="20">
        <f t="shared" si="5"/>
        <v>370000</v>
      </c>
      <c r="D56" s="20">
        <f t="shared" si="5"/>
        <v>380000</v>
      </c>
      <c r="E56" s="20">
        <f t="shared" si="5"/>
        <v>390000</v>
      </c>
    </row>
    <row r="57" spans="1:5" ht="131.25" customHeight="1">
      <c r="A57" s="7" t="s">
        <v>71</v>
      </c>
      <c r="B57" s="8" t="s">
        <v>106</v>
      </c>
      <c r="C57" s="20">
        <f>370000</f>
        <v>370000</v>
      </c>
      <c r="D57" s="26">
        <f>380000</f>
        <v>380000</v>
      </c>
      <c r="E57" s="26">
        <f>390000</f>
        <v>390000</v>
      </c>
    </row>
    <row r="58" spans="1:5" s="6" customFormat="1" ht="57" customHeight="1">
      <c r="A58" s="12" t="s">
        <v>82</v>
      </c>
      <c r="B58" s="15" t="s">
        <v>107</v>
      </c>
      <c r="C58" s="21">
        <f>C59</f>
        <v>110000</v>
      </c>
      <c r="D58" s="21">
        <f aca="true" t="shared" si="6" ref="D58:E61">D59</f>
        <v>100000</v>
      </c>
      <c r="E58" s="21">
        <f t="shared" si="6"/>
        <v>100000</v>
      </c>
    </row>
    <row r="59" spans="1:5" ht="75" customHeight="1">
      <c r="A59" s="7" t="s">
        <v>83</v>
      </c>
      <c r="B59" s="8" t="s">
        <v>108</v>
      </c>
      <c r="C59" s="20">
        <f>C60</f>
        <v>110000</v>
      </c>
      <c r="D59" s="20">
        <f t="shared" si="6"/>
        <v>100000</v>
      </c>
      <c r="E59" s="20">
        <f t="shared" si="6"/>
        <v>100000</v>
      </c>
    </row>
    <row r="60" spans="1:5" ht="75.75" customHeight="1">
      <c r="A60" s="7" t="s">
        <v>84</v>
      </c>
      <c r="B60" s="34" t="s">
        <v>109</v>
      </c>
      <c r="C60" s="20">
        <f>C61</f>
        <v>110000</v>
      </c>
      <c r="D60" s="20">
        <f t="shared" si="6"/>
        <v>100000</v>
      </c>
      <c r="E60" s="20">
        <f t="shared" si="6"/>
        <v>100000</v>
      </c>
    </row>
    <row r="61" spans="1:5" ht="96.75" customHeight="1">
      <c r="A61" s="7" t="s">
        <v>85</v>
      </c>
      <c r="B61" s="8" t="s">
        <v>116</v>
      </c>
      <c r="C61" s="20">
        <f>C62</f>
        <v>110000</v>
      </c>
      <c r="D61" s="20">
        <f t="shared" si="6"/>
        <v>100000</v>
      </c>
      <c r="E61" s="20">
        <f t="shared" si="6"/>
        <v>100000</v>
      </c>
    </row>
    <row r="62" spans="1:5" ht="93" customHeight="1">
      <c r="A62" s="7" t="s">
        <v>86</v>
      </c>
      <c r="B62" s="33" t="s">
        <v>110</v>
      </c>
      <c r="C62" s="20">
        <f>110000</f>
        <v>110000</v>
      </c>
      <c r="D62" s="26">
        <f>100000</f>
        <v>100000</v>
      </c>
      <c r="E62" s="26">
        <f>100000</f>
        <v>100000</v>
      </c>
    </row>
    <row r="63" spans="1:5" ht="23.25" customHeight="1">
      <c r="A63" s="12" t="s">
        <v>13</v>
      </c>
      <c r="B63" s="13" t="s">
        <v>111</v>
      </c>
      <c r="C63" s="21">
        <f aca="true" t="shared" si="7" ref="C63:E64">C64</f>
        <v>21240000</v>
      </c>
      <c r="D63" s="21">
        <f t="shared" si="7"/>
        <v>21104900</v>
      </c>
      <c r="E63" s="21">
        <f t="shared" si="7"/>
        <v>20580700</v>
      </c>
    </row>
    <row r="64" spans="1:5" ht="75" customHeight="1">
      <c r="A64" s="12" t="s">
        <v>21</v>
      </c>
      <c r="B64" s="14" t="s">
        <v>112</v>
      </c>
      <c r="C64" s="25">
        <f t="shared" si="7"/>
        <v>21240000</v>
      </c>
      <c r="D64" s="25">
        <f t="shared" si="7"/>
        <v>21104900</v>
      </c>
      <c r="E64" s="25">
        <f t="shared" si="7"/>
        <v>20580700</v>
      </c>
    </row>
    <row r="65" spans="1:5" ht="37.5" customHeight="1">
      <c r="A65" s="7" t="s">
        <v>22</v>
      </c>
      <c r="B65" s="8" t="s">
        <v>113</v>
      </c>
      <c r="C65" s="26">
        <f>C66</f>
        <v>21240000</v>
      </c>
      <c r="D65" s="26">
        <f aca="true" t="shared" si="8" ref="D65:E67">D66</f>
        <v>21104900</v>
      </c>
      <c r="E65" s="26">
        <f t="shared" si="8"/>
        <v>20580700</v>
      </c>
    </row>
    <row r="66" spans="1:5" ht="39" customHeight="1">
      <c r="A66" s="7" t="s">
        <v>29</v>
      </c>
      <c r="B66" s="8" t="s">
        <v>53</v>
      </c>
      <c r="C66" s="26">
        <f>C67</f>
        <v>21240000</v>
      </c>
      <c r="D66" s="26">
        <f t="shared" si="8"/>
        <v>21104900</v>
      </c>
      <c r="E66" s="26">
        <f t="shared" si="8"/>
        <v>20580700</v>
      </c>
    </row>
    <row r="67" spans="1:5" ht="56.25" customHeight="1">
      <c r="A67" s="7" t="s">
        <v>72</v>
      </c>
      <c r="B67" s="8" t="s">
        <v>54</v>
      </c>
      <c r="C67" s="17">
        <f>C68</f>
        <v>21240000</v>
      </c>
      <c r="D67" s="17">
        <f t="shared" si="8"/>
        <v>21104900</v>
      </c>
      <c r="E67" s="17">
        <f t="shared" si="8"/>
        <v>20580700</v>
      </c>
    </row>
    <row r="68" spans="1:5" ht="56.25">
      <c r="A68" s="7" t="s">
        <v>73</v>
      </c>
      <c r="B68" s="8" t="s">
        <v>54</v>
      </c>
      <c r="C68" s="23">
        <f>21240000</f>
        <v>21240000</v>
      </c>
      <c r="D68" s="26">
        <f>21104900</f>
        <v>21104900</v>
      </c>
      <c r="E68" s="36">
        <f>20920800-340100</f>
        <v>20580700</v>
      </c>
    </row>
    <row r="69" spans="1:5" ht="24" customHeight="1">
      <c r="A69" s="38" t="s">
        <v>114</v>
      </c>
      <c r="B69" s="38"/>
      <c r="C69" s="16">
        <f>C17+C63</f>
        <v>61072555</v>
      </c>
      <c r="D69" s="16">
        <f>D17+D63</f>
        <v>60500066</v>
      </c>
      <c r="E69" s="16">
        <f>E17+E63</f>
        <v>60035866</v>
      </c>
    </row>
    <row r="71" ht="18.75">
      <c r="C71" s="9"/>
    </row>
    <row r="73" ht="18.75">
      <c r="C73" s="9"/>
    </row>
  </sheetData>
  <sheetProtection/>
  <mergeCells count="15">
    <mergeCell ref="B7:E7"/>
    <mergeCell ref="B1:E1"/>
    <mergeCell ref="B2:E2"/>
    <mergeCell ref="B3:E3"/>
    <mergeCell ref="B4:E4"/>
    <mergeCell ref="B5:E5"/>
    <mergeCell ref="B6:E6"/>
    <mergeCell ref="B8:E8"/>
    <mergeCell ref="A69:B69"/>
    <mergeCell ref="A14:A15"/>
    <mergeCell ref="B14:B15"/>
    <mergeCell ref="C14:E14"/>
    <mergeCell ref="B10:E10"/>
    <mergeCell ref="B9:E9"/>
    <mergeCell ref="A12:E1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2016-11-01T08:31:01Z</cp:lastPrinted>
  <dcterms:created xsi:type="dcterms:W3CDTF">2009-08-21T08:27:43Z</dcterms:created>
  <dcterms:modified xsi:type="dcterms:W3CDTF">2017-01-01T11:57:41Z</dcterms:modified>
  <cp:category/>
  <cp:version/>
  <cp:contentType/>
  <cp:contentStatus/>
</cp:coreProperties>
</file>