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РЕШЕНИЕ 2023-2025\На сайт аналитич таблицы\"/>
    </mc:Choice>
  </mc:AlternateContent>
  <bookViews>
    <workbookView xWindow="0" yWindow="0" windowWidth="21570" windowHeight="7245"/>
  </bookViews>
  <sheets>
    <sheet name="Документ" sheetId="2" r:id="rId1"/>
  </sheets>
  <definedNames>
    <definedName name="_xlnm.Print_Titles" localSheetId="0">Документ!$4:$4</definedName>
  </definedNames>
  <calcPr calcId="152511"/>
</workbook>
</file>

<file path=xl/calcChain.xml><?xml version="1.0" encoding="utf-8"?>
<calcChain xmlns="http://schemas.openxmlformats.org/spreadsheetml/2006/main">
  <c r="E14" i="2" l="1"/>
  <c r="F8" i="2" l="1"/>
  <c r="F9" i="2"/>
  <c r="F11" i="2"/>
  <c r="F13" i="2"/>
  <c r="F15" i="2"/>
  <c r="F20" i="2"/>
  <c r="F21" i="2"/>
  <c r="F22" i="2"/>
  <c r="F24" i="2"/>
  <c r="F25" i="2"/>
  <c r="F26" i="2"/>
  <c r="F28" i="2"/>
  <c r="F29" i="2"/>
  <c r="F30" i="2"/>
  <c r="F31" i="2"/>
  <c r="F32" i="2"/>
  <c r="F33" i="2"/>
  <c r="F35" i="2"/>
  <c r="F37" i="2"/>
  <c r="F38" i="2"/>
  <c r="F39" i="2"/>
  <c r="F41" i="2"/>
  <c r="K40" i="2" l="1"/>
  <c r="H40" i="2"/>
  <c r="D40" i="2"/>
  <c r="E40" i="2"/>
  <c r="C40" i="2"/>
  <c r="K36" i="2"/>
  <c r="H36" i="2"/>
  <c r="D36" i="2"/>
  <c r="E36" i="2"/>
  <c r="C36" i="2"/>
  <c r="K34" i="2"/>
  <c r="H34" i="2"/>
  <c r="D34" i="2"/>
  <c r="E34" i="2"/>
  <c r="C34" i="2"/>
  <c r="F34" i="2" s="1"/>
  <c r="K27" i="2"/>
  <c r="H27" i="2"/>
  <c r="D27" i="2"/>
  <c r="E27" i="2"/>
  <c r="C27" i="2"/>
  <c r="K23" i="2"/>
  <c r="H23" i="2"/>
  <c r="D23" i="2"/>
  <c r="E23" i="2"/>
  <c r="C23" i="2"/>
  <c r="K17" i="2"/>
  <c r="H17" i="2"/>
  <c r="D17" i="2"/>
  <c r="E17" i="2"/>
  <c r="C17" i="2"/>
  <c r="K14" i="2"/>
  <c r="H14" i="2"/>
  <c r="D14" i="2"/>
  <c r="G14" i="2"/>
  <c r="C14" i="2"/>
  <c r="F14" i="2" s="1"/>
  <c r="K6" i="2"/>
  <c r="H6" i="2"/>
  <c r="D6" i="2"/>
  <c r="E6" i="2"/>
  <c r="C6" i="2"/>
  <c r="M7" i="2"/>
  <c r="M8" i="2"/>
  <c r="M9" i="2"/>
  <c r="M11" i="2"/>
  <c r="M13" i="2"/>
  <c r="M15" i="2"/>
  <c r="M18" i="2"/>
  <c r="M20" i="2"/>
  <c r="M21" i="2"/>
  <c r="M22" i="2"/>
  <c r="M24" i="2"/>
  <c r="M25" i="2"/>
  <c r="M26" i="2"/>
  <c r="M28" i="2"/>
  <c r="M29" i="2"/>
  <c r="M30" i="2"/>
  <c r="M31" i="2"/>
  <c r="M32" i="2"/>
  <c r="M33" i="2"/>
  <c r="M35" i="2"/>
  <c r="M37" i="2"/>
  <c r="M39" i="2"/>
  <c r="M41" i="2"/>
  <c r="L7" i="2"/>
  <c r="L8" i="2"/>
  <c r="L9" i="2"/>
  <c r="L11" i="2"/>
  <c r="L13" i="2"/>
  <c r="L15" i="2"/>
  <c r="L20" i="2"/>
  <c r="L21" i="2"/>
  <c r="L22" i="2"/>
  <c r="L24" i="2"/>
  <c r="L25" i="2"/>
  <c r="L26" i="2"/>
  <c r="L28" i="2"/>
  <c r="L29" i="2"/>
  <c r="L30" i="2"/>
  <c r="L31" i="2"/>
  <c r="L32" i="2"/>
  <c r="L33" i="2"/>
  <c r="L35" i="2"/>
  <c r="L37" i="2"/>
  <c r="L38" i="2"/>
  <c r="L39" i="2"/>
  <c r="L41" i="2"/>
  <c r="J7" i="2"/>
  <c r="J8" i="2"/>
  <c r="J9" i="2"/>
  <c r="J11" i="2"/>
  <c r="J13" i="2"/>
  <c r="J15" i="2"/>
  <c r="J18" i="2"/>
  <c r="J20" i="2"/>
  <c r="J21" i="2"/>
  <c r="J24" i="2"/>
  <c r="J25" i="2"/>
  <c r="J26" i="2"/>
  <c r="J28" i="2"/>
  <c r="J29" i="2"/>
  <c r="J30" i="2"/>
  <c r="J31" i="2"/>
  <c r="J32" i="2"/>
  <c r="J33" i="2"/>
  <c r="J35" i="2"/>
  <c r="J37" i="2"/>
  <c r="J39" i="2"/>
  <c r="J41" i="2"/>
  <c r="I7" i="2"/>
  <c r="I8" i="2"/>
  <c r="I9" i="2"/>
  <c r="I11" i="2"/>
  <c r="I13" i="2"/>
  <c r="I15" i="2"/>
  <c r="I20" i="2"/>
  <c r="I21" i="2"/>
  <c r="I24" i="2"/>
  <c r="I25" i="2"/>
  <c r="I26" i="2"/>
  <c r="I28" i="2"/>
  <c r="I29" i="2"/>
  <c r="I30" i="2"/>
  <c r="I31" i="2"/>
  <c r="I32" i="2"/>
  <c r="I33" i="2"/>
  <c r="I35" i="2"/>
  <c r="I37" i="2"/>
  <c r="I38" i="2"/>
  <c r="I39" i="2"/>
  <c r="I41" i="2"/>
  <c r="G7" i="2"/>
  <c r="G8" i="2"/>
  <c r="G9" i="2"/>
  <c r="G11" i="2"/>
  <c r="G13" i="2"/>
  <c r="G15" i="2"/>
  <c r="G18" i="2"/>
  <c r="G20" i="2"/>
  <c r="G21" i="2"/>
  <c r="G22" i="2"/>
  <c r="G24" i="2"/>
  <c r="G25" i="2"/>
  <c r="G26" i="2"/>
  <c r="G28" i="2"/>
  <c r="G29" i="2"/>
  <c r="G30" i="2"/>
  <c r="G31" i="2"/>
  <c r="G32" i="2"/>
  <c r="G33" i="2"/>
  <c r="G35" i="2"/>
  <c r="G37" i="2"/>
  <c r="G39" i="2"/>
  <c r="G41" i="2"/>
  <c r="F7" i="2"/>
  <c r="G40" i="2" l="1"/>
  <c r="J14" i="2"/>
  <c r="M23" i="2"/>
  <c r="F17" i="2"/>
  <c r="F40" i="2"/>
  <c r="J36" i="2"/>
  <c r="F36" i="2"/>
  <c r="G34" i="2"/>
  <c r="F27" i="2"/>
  <c r="M14" i="2"/>
  <c r="I36" i="2"/>
  <c r="L36" i="2"/>
  <c r="L23" i="2"/>
  <c r="F23" i="2"/>
  <c r="G36" i="2"/>
  <c r="J34" i="2"/>
  <c r="M34" i="2"/>
  <c r="M27" i="2"/>
  <c r="G27" i="2"/>
  <c r="G23" i="2"/>
  <c r="L27" i="2"/>
  <c r="J40" i="2"/>
  <c r="M40" i="2"/>
  <c r="J27" i="2"/>
  <c r="J17" i="2"/>
  <c r="D42" i="2"/>
  <c r="M17" i="2"/>
  <c r="G17" i="2"/>
  <c r="G6" i="2"/>
  <c r="M36" i="2"/>
  <c r="L17" i="2"/>
  <c r="K42" i="2"/>
  <c r="M6" i="2"/>
  <c r="I34" i="2"/>
  <c r="I17" i="2"/>
  <c r="H42" i="2"/>
  <c r="J6" i="2"/>
  <c r="E42" i="2"/>
  <c r="L40" i="2"/>
  <c r="L34" i="2"/>
  <c r="C42" i="2"/>
  <c r="I23" i="2"/>
  <c r="I14" i="2"/>
  <c r="F6" i="2"/>
  <c r="L6" i="2"/>
  <c r="I6" i="2"/>
  <c r="I40" i="2"/>
  <c r="I27" i="2"/>
  <c r="J23" i="2"/>
  <c r="L14" i="2"/>
  <c r="I22" i="2"/>
  <c r="J22" i="2"/>
  <c r="F42" i="2" l="1"/>
  <c r="G42" i="2"/>
  <c r="J42" i="2"/>
  <c r="M42" i="2"/>
  <c r="I42" i="2"/>
  <c r="L42" i="2"/>
</calcChain>
</file>

<file path=xl/sharedStrings.xml><?xml version="1.0" encoding="utf-8"?>
<sst xmlns="http://schemas.openxmlformats.org/spreadsheetml/2006/main" count="94" uniqueCount="94">
  <si>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</si>
  <si>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</si>
  <si>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</si>
  <si>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</si>
  <si>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</si>
  <si>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</si>
  <si>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</si>
  <si>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</si>
  <si>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</si>
  <si>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</si>
  <si>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</si>
  <si>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</si>
  <si>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</si>
  <si>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</si>
  <si>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</si>
  <si>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</si>
  <si>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</si>
  <si>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</si>
  <si>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</si>
  <si>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</si>
  <si>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</si>
  <si>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</si>
  <si>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</si>
  <si>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</si>
  <si>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</si>
  <si>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</si>
  <si>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</si>
  <si>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</si>
  <si>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</si>
  <si>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</si>
  <si>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</si>
  <si>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</si>
  <si>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</si>
  <si>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</si>
  <si>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</si>
  <si>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</si>
  <si>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</si>
  <si>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</si>
  <si>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</si>
  <si>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</si>
  <si>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</si>
  <si>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</si>
  <si>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</si>
  <si>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</si>
  <si>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</si>
  <si>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</si>
  <si>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</si>
  <si>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</si>
  <si>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</si>
  <si>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</si>
  <si>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</si>
  <si>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</si>
  <si>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</si>
  <si>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</si>
  <si>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</si>
  <si>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</si>
  <si>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</si>
  <si>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</si>
  <si>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</si>
  <si>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</si>
  <si>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</si>
  <si>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</si>
  <si>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</si>
  <si>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</si>
  <si>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</si>
  <si>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</si>
  <si>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</si>
  <si>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</si>
  <si>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</si>
  <si>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</si>
  <si>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</si>
  <si>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</si>
  <si>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</si>
  <si>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</si>
  <si>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</si>
  <si>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ИТОГО:</t>
  </si>
  <si>
    <t>(руб.)</t>
  </si>
  <si>
    <t>Проект на 2023 год</t>
  </si>
  <si>
    <t>Проект на 2024 год</t>
  </si>
  <si>
    <t>Расходы бюджета Южского муниципального района по разделам и подразделам классификации расходов бюджетов на 2023 год и на плановый период 2024 и 2025 годов в сравнении с исполнением за 2021 год и ожидаемым исполнением за 2022 год</t>
  </si>
  <si>
    <t>Исполнено за 2021 год</t>
  </si>
  <si>
    <t>Ожидаемое исполнение за 2022 год</t>
  </si>
  <si>
    <t>2023 год к исполнению за 2021 год</t>
  </si>
  <si>
    <t>2023 год к ожидаемому исполнению за 2022 год</t>
  </si>
  <si>
    <t>2024 год к исполнению за 2021 год</t>
  </si>
  <si>
    <t>2024 год к ожидаемому исполнению за 2022 год</t>
  </si>
  <si>
    <t>Проект на 2025 год</t>
  </si>
  <si>
    <t>2025 год к исполнению за 2021 год</t>
  </si>
  <si>
    <t>2025 год к ожидаемому исполнению за 2022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</si>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</sst>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0" fillId="0" borderId="0" xfId="0" applyAlignment="1" applyProtection="1">
      <alignment vertical="top"/>
      <protection locked="0"/>
    </xf>
    <xf numFmtId="0" fontId="6" fillId="0" borderId="1" xfId="2" applyFont="1" applyAlignment="1">
      <alignment horizontal="right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0" fontId="9" fillId="0" borderId="2" xfId="4" applyNumberFormat="1" applyFont="1" applyAlignment="1" applyProtection="1">
      <alignment vertical="top" wrapText="1"/>
    </xf>
    <xf numFmtId="0" fontId="9" fillId="0" borderId="2" xfId="4" applyNumberFormat="1" applyFont="1" applyAlignment="1" applyProtection="1">
      <alignment horizontal="center" vertical="top" wrapText="1"/>
    </xf>
    <xf numFmtId="0" fontId="10" fillId="0" borderId="2" xfId="4" applyNumberFormat="1" applyFont="1" applyAlignment="1" applyProtection="1">
      <alignment vertical="top" wrapText="1"/>
    </xf>
    <xf numFmtId="0" fontId="10" fillId="0" borderId="2" xfId="4" applyNumberFormat="1" applyFont="1" applyAlignment="1" applyProtection="1">
      <alignment horizontal="center" vertical="center" wrapText="1"/>
    </xf>
    <xf numFmtId="0" fontId="9" fillId="0" borderId="2" xfId="4" applyNumberFormat="1" applyFont="1" applyAlignment="1" applyProtection="1">
      <alignment horizontal="center" vertical="center" wrapText="1"/>
    </xf>
    <xf numFmtId="49" fontId="10" fillId="0" borderId="2" xfId="4" applyNumberFormat="1" applyFont="1" applyAlignment="1" applyProtection="1">
      <alignment horizontal="center" vertical="center" wrapText="1"/>
    </xf>
    <xf numFmtId="4" fontId="9" fillId="0" borderId="2" xfId="6" applyNumberFormat="1" applyFont="1" applyFill="1" applyAlignment="1" applyProtection="1">
      <alignment horizontal="center" vertical="top" shrinkToFit="1"/>
    </xf>
    <xf numFmtId="4" fontId="9" fillId="0" borderId="2" xfId="29" applyNumberFormat="1" applyFont="1" applyFill="1" applyBorder="1" applyAlignment="1" applyProtection="1">
      <alignment horizontal="center" vertical="top" shrinkToFit="1"/>
    </xf>
    <xf numFmtId="4" fontId="10" fillId="0" borderId="2" xfId="6" applyNumberFormat="1" applyFont="1" applyFill="1" applyAlignment="1" applyProtection="1">
      <alignment horizontal="center" vertical="center" shrinkToFit="1"/>
    </xf>
    <xf numFmtId="4" fontId="10" fillId="0" borderId="2" xfId="29" applyNumberFormat="1" applyFont="1" applyFill="1" applyBorder="1" applyAlignment="1" applyProtection="1">
      <alignment horizontal="center" vertical="center" shrinkToFit="1"/>
    </xf>
    <xf numFmtId="4" fontId="9" fillId="0" borderId="2" xfId="6" applyNumberFormat="1" applyFont="1" applyFill="1" applyAlignment="1" applyProtection="1">
      <alignment horizontal="center" vertical="center" shrinkToFit="1"/>
    </xf>
    <xf numFmtId="4" fontId="9" fillId="0" borderId="2" xfId="29" applyNumberFormat="1" applyFont="1" applyFill="1" applyBorder="1" applyAlignment="1" applyProtection="1">
      <alignment horizontal="center" vertical="center" shrinkToFit="1"/>
    </xf>
    <xf numFmtId="4" fontId="10" fillId="0" borderId="2" xfId="5" applyNumberFormat="1" applyFont="1" applyFill="1" applyAlignment="1" applyProtection="1">
      <alignment horizontal="center" vertical="center" shrinkToFit="1"/>
    </xf>
    <xf numFmtId="4" fontId="9" fillId="0" borderId="6" xfId="9" applyNumberFormat="1" applyFont="1" applyFill="1" applyBorder="1" applyAlignment="1" applyProtection="1">
      <alignment horizontal="center" vertical="top" shrinkToFit="1"/>
    </xf>
    <xf numFmtId="0" fontId="11" fillId="5" borderId="6" xfId="0" applyFont="1" applyFill="1" applyBorder="1" applyAlignment="1">
      <alignment horizontal="left" vertical="top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9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8" fillId="0" borderId="1" xfId="1" applyNumberFormat="1" applyFont="1" applyAlignment="1" applyProtection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workbookViewId="0">
      <pane ySplit="4" topLeftCell="A20" activePane="bottomLeft" state="frozen"/>
      <selection pane="bottomLeft" activeCell="K14" sqref="K14"/>
    </sheetView>
  </sheetViews>
  <sheetFormatPr defaultRowHeight="15" outlineLevelRow="1" x14ac:dyDescent="0.25"/>
  <cols>
    <col min="1" max="1" width="52.42578125" style="9" customWidth="1"/>
    <col min="2" max="2" width="10" style="9" customWidth="1"/>
    <col min="3" max="3" width="14" style="1" customWidth="1"/>
    <col min="4" max="4" width="16.5703125" style="1" customWidth="1"/>
    <col min="5" max="6" width="13.7109375" style="1" customWidth="1"/>
    <col min="7" max="7" width="15" style="1" customWidth="1"/>
    <col min="8" max="13" width="13.140625" style="1" customWidth="1"/>
    <col min="14" max="16384" width="9.140625" style="1"/>
  </cols>
  <sheetData>
    <row r="1" spans="1:13" ht="33" customHeight="1" x14ac:dyDescent="0.25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4.5" customHeight="1" x14ac:dyDescent="0.25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"/>
      <c r="M2" s="2"/>
    </row>
    <row r="3" spans="1:13" ht="12" customHeight="1" x14ac:dyDescent="0.25">
      <c r="A3" s="7"/>
      <c r="B3" s="7"/>
      <c r="C3" s="6"/>
      <c r="D3" s="6"/>
      <c r="E3" s="6"/>
      <c r="F3" s="6"/>
      <c r="G3" s="6"/>
      <c r="H3" s="6"/>
      <c r="I3" s="6"/>
      <c r="J3" s="6"/>
      <c r="L3" s="6"/>
      <c r="M3" s="10" t="s">
        <v>76</v>
      </c>
    </row>
    <row r="4" spans="1:13" ht="49.5" customHeight="1" x14ac:dyDescent="0.25">
      <c r="A4" s="11" t="s">
        <v>67</v>
      </c>
      <c r="B4" s="11" t="s">
        <v>34</v>
      </c>
      <c r="C4" s="5" t="s">
        <v>80</v>
      </c>
      <c r="D4" s="5" t="s">
        <v>81</v>
      </c>
      <c r="E4" s="5" t="s">
        <v>77</v>
      </c>
      <c r="F4" s="5" t="s">
        <v>82</v>
      </c>
      <c r="G4" s="5" t="s">
        <v>83</v>
      </c>
      <c r="H4" s="5" t="s">
        <v>78</v>
      </c>
      <c r="I4" s="5" t="s">
        <v>84</v>
      </c>
      <c r="J4" s="5" t="s">
        <v>85</v>
      </c>
      <c r="K4" s="5" t="s">
        <v>86</v>
      </c>
      <c r="L4" s="5" t="s">
        <v>87</v>
      </c>
      <c r="M4" s="5" t="s">
        <v>88</v>
      </c>
    </row>
    <row r="5" spans="1:13" ht="14.25" customHeight="1" x14ac:dyDescent="0.25">
      <c r="A5" s="8">
        <v>1</v>
      </c>
      <c r="B5" s="8">
        <v>2</v>
      </c>
      <c r="C5" s="4">
        <v>3</v>
      </c>
      <c r="D5" s="4">
        <v>4</v>
      </c>
      <c r="E5" s="4">
        <v>5</v>
      </c>
      <c r="F5" s="4" t="s">
        <v>61</v>
      </c>
      <c r="G5" s="4" t="s">
        <v>62</v>
      </c>
      <c r="H5" s="4">
        <v>8</v>
      </c>
      <c r="I5" s="4" t="s">
        <v>63</v>
      </c>
      <c r="J5" s="4" t="s">
        <v>64</v>
      </c>
      <c r="K5" s="4">
        <v>11</v>
      </c>
      <c r="L5" s="4" t="s">
        <v>65</v>
      </c>
      <c r="M5" s="4" t="s">
        <v>66</v>
      </c>
    </row>
    <row r="6" spans="1:13" x14ac:dyDescent="0.25">
      <c r="A6" s="13" t="s">
        <v>69</v>
      </c>
      <c r="B6" s="14" t="s">
        <v>0</v>
      </c>
      <c r="C6" s="19">
        <f>SUM(C7:C13)</f>
        <v>63237528.900000006</v>
      </c>
      <c r="D6" s="19">
        <f t="shared" ref="D6:E6" si="0">SUM(D7:D13)</f>
        <v>76003460.219999999</v>
      </c>
      <c r="E6" s="19">
        <f t="shared" si="0"/>
        <v>78667100.469999999</v>
      </c>
      <c r="F6" s="20">
        <f>E6/C6*100</f>
        <v>124.3993904227336</v>
      </c>
      <c r="G6" s="20">
        <f>E6/D6*100</f>
        <v>103.50463023958358</v>
      </c>
      <c r="H6" s="19">
        <f>SUM(H7:H13)</f>
        <v>58845051.189999998</v>
      </c>
      <c r="I6" s="20">
        <f>H6/C6*100</f>
        <v>93.05400165628545</v>
      </c>
      <c r="J6" s="20">
        <f>H6/D6*100</f>
        <v>77.424173872698447</v>
      </c>
      <c r="K6" s="19">
        <f>SUM(K7:K13)</f>
        <v>58843585.790000007</v>
      </c>
      <c r="L6" s="20">
        <f>K6/C6*100</f>
        <v>93.051684361436202</v>
      </c>
      <c r="M6" s="20">
        <f>K6/D6*100</f>
        <v>77.422245802587227</v>
      </c>
    </row>
    <row r="7" spans="1:13" ht="45" outlineLevel="1" x14ac:dyDescent="0.25">
      <c r="A7" s="27" t="s">
        <v>68</v>
      </c>
      <c r="B7" s="16" t="s">
        <v>1</v>
      </c>
      <c r="C7" s="21">
        <v>1986217.91</v>
      </c>
      <c r="D7" s="21">
        <v>2337821</v>
      </c>
      <c r="E7" s="21">
        <v>1700949.87</v>
      </c>
      <c r="F7" s="22">
        <f t="shared" ref="F7:F42" si="1">E7/C7*100</f>
        <v>85.637626236086064</v>
      </c>
      <c r="G7" s="22">
        <f t="shared" ref="G7:G42" si="2">E7/D7*100</f>
        <v>72.757917308468024</v>
      </c>
      <c r="H7" s="21">
        <v>1426421</v>
      </c>
      <c r="I7" s="22">
        <f t="shared" ref="I7:I42" si="3">H7/C7*100</f>
        <v>71.815936852568214</v>
      </c>
      <c r="J7" s="22">
        <f t="shared" ref="J7:J42" si="4">H7/D7*100</f>
        <v>61.01497933331936</v>
      </c>
      <c r="K7" s="21">
        <v>1426421</v>
      </c>
      <c r="L7" s="22">
        <f t="shared" ref="L7:L42" si="5">K7/C7*100</f>
        <v>71.815936852568214</v>
      </c>
      <c r="M7" s="22">
        <f t="shared" ref="M7:M42" si="6">K7/D7*100</f>
        <v>61.01497933331936</v>
      </c>
    </row>
    <row r="8" spans="1:13" ht="45" outlineLevel="1" x14ac:dyDescent="0.25">
      <c r="A8" s="27" t="s">
        <v>70</v>
      </c>
      <c r="B8" s="16" t="s">
        <v>2</v>
      </c>
      <c r="C8" s="21">
        <v>2985360.28</v>
      </c>
      <c r="D8" s="21">
        <v>3655069.11</v>
      </c>
      <c r="E8" s="21">
        <v>3886284.83</v>
      </c>
      <c r="F8" s="22">
        <f t="shared" si="1"/>
        <v>130.17808456941086</v>
      </c>
      <c r="G8" s="22">
        <f t="shared" si="2"/>
        <v>106.32589187896369</v>
      </c>
      <c r="H8" s="21">
        <v>3357002.35</v>
      </c>
      <c r="I8" s="22">
        <f t="shared" si="3"/>
        <v>112.44881807029337</v>
      </c>
      <c r="J8" s="22">
        <f t="shared" si="4"/>
        <v>91.84511288214739</v>
      </c>
      <c r="K8" s="21">
        <v>3357002.35</v>
      </c>
      <c r="L8" s="22">
        <f t="shared" si="5"/>
        <v>112.44881807029337</v>
      </c>
      <c r="M8" s="22">
        <f t="shared" si="6"/>
        <v>91.84511288214739</v>
      </c>
    </row>
    <row r="9" spans="1:13" ht="60" outlineLevel="1" x14ac:dyDescent="0.25">
      <c r="A9" s="27" t="s">
        <v>71</v>
      </c>
      <c r="B9" s="16" t="s">
        <v>3</v>
      </c>
      <c r="C9" s="21">
        <v>20057586.41</v>
      </c>
      <c r="D9" s="21">
        <v>24115725.949999999</v>
      </c>
      <c r="E9" s="21">
        <v>25682961.489999998</v>
      </c>
      <c r="F9" s="22">
        <f t="shared" si="1"/>
        <v>128.04612162705374</v>
      </c>
      <c r="G9" s="22">
        <f t="shared" si="2"/>
        <v>106.49881137001394</v>
      </c>
      <c r="H9" s="21">
        <v>21729493</v>
      </c>
      <c r="I9" s="22">
        <f t="shared" si="3"/>
        <v>108.33553228102484</v>
      </c>
      <c r="J9" s="22">
        <f t="shared" si="4"/>
        <v>90.105075190572904</v>
      </c>
      <c r="K9" s="21">
        <v>21729493</v>
      </c>
      <c r="L9" s="22">
        <f t="shared" si="5"/>
        <v>108.33553228102484</v>
      </c>
      <c r="M9" s="22">
        <f t="shared" si="6"/>
        <v>90.105075190572904</v>
      </c>
    </row>
    <row r="10" spans="1:13" outlineLevel="1" x14ac:dyDescent="0.25">
      <c r="A10" s="27" t="s">
        <v>72</v>
      </c>
      <c r="B10" s="16" t="s">
        <v>4</v>
      </c>
      <c r="C10" s="21">
        <v>0</v>
      </c>
      <c r="D10" s="21">
        <v>26508.98</v>
      </c>
      <c r="E10" s="21">
        <v>1581.71</v>
      </c>
      <c r="F10" s="22">
        <v>0</v>
      </c>
      <c r="G10" s="22">
        <v>0</v>
      </c>
      <c r="H10" s="21">
        <v>1420.31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</row>
    <row r="11" spans="1:13" ht="45" outlineLevel="1" x14ac:dyDescent="0.25">
      <c r="A11" s="27" t="s">
        <v>92</v>
      </c>
      <c r="B11" s="16" t="s">
        <v>5</v>
      </c>
      <c r="C11" s="21">
        <v>10083139.390000001</v>
      </c>
      <c r="D11" s="21">
        <v>12274346.710000001</v>
      </c>
      <c r="E11" s="21">
        <v>12905456.85</v>
      </c>
      <c r="F11" s="22">
        <f t="shared" si="1"/>
        <v>127.9904635931052</v>
      </c>
      <c r="G11" s="22">
        <f t="shared" si="2"/>
        <v>105.14170044981562</v>
      </c>
      <c r="H11" s="21">
        <v>11001595.85</v>
      </c>
      <c r="I11" s="22">
        <f t="shared" si="3"/>
        <v>109.10883430720875</v>
      </c>
      <c r="J11" s="22">
        <f t="shared" si="4"/>
        <v>89.630805695238493</v>
      </c>
      <c r="K11" s="21">
        <v>11001595.85</v>
      </c>
      <c r="L11" s="22">
        <f t="shared" si="5"/>
        <v>109.10883430720875</v>
      </c>
      <c r="M11" s="22">
        <f t="shared" si="6"/>
        <v>89.630805695238493</v>
      </c>
    </row>
    <row r="12" spans="1:13" outlineLevel="1" x14ac:dyDescent="0.25">
      <c r="A12" s="27" t="s">
        <v>73</v>
      </c>
      <c r="B12" s="16" t="s">
        <v>6</v>
      </c>
      <c r="C12" s="21">
        <v>0</v>
      </c>
      <c r="D12" s="21">
        <v>0</v>
      </c>
      <c r="E12" s="21">
        <v>500000</v>
      </c>
      <c r="F12" s="22">
        <v>0</v>
      </c>
      <c r="G12" s="22">
        <v>0</v>
      </c>
      <c r="H12" s="21">
        <v>110000</v>
      </c>
      <c r="I12" s="22">
        <v>0</v>
      </c>
      <c r="J12" s="22">
        <v>0</v>
      </c>
      <c r="K12" s="21">
        <v>110000</v>
      </c>
      <c r="L12" s="22">
        <v>0</v>
      </c>
      <c r="M12" s="22">
        <v>0</v>
      </c>
    </row>
    <row r="13" spans="1:13" outlineLevel="1" x14ac:dyDescent="0.25">
      <c r="A13" s="27" t="s">
        <v>74</v>
      </c>
      <c r="B13" s="16" t="s">
        <v>7</v>
      </c>
      <c r="C13" s="21">
        <v>28125224.91</v>
      </c>
      <c r="D13" s="21">
        <v>33593988.469999999</v>
      </c>
      <c r="E13" s="21">
        <v>33989865.719999999</v>
      </c>
      <c r="F13" s="22">
        <f t="shared" si="1"/>
        <v>120.85188946494365</v>
      </c>
      <c r="G13" s="22">
        <f t="shared" si="2"/>
        <v>101.17841693716578</v>
      </c>
      <c r="H13" s="21">
        <v>21219118.68</v>
      </c>
      <c r="I13" s="22">
        <f t="shared" si="3"/>
        <v>75.44515198687526</v>
      </c>
      <c r="J13" s="22">
        <f t="shared" si="4"/>
        <v>63.163439789083199</v>
      </c>
      <c r="K13" s="21">
        <v>21219073.59</v>
      </c>
      <c r="L13" s="22">
        <f t="shared" si="5"/>
        <v>75.444991668157286</v>
      </c>
      <c r="M13" s="22">
        <f t="shared" si="6"/>
        <v>63.163305568640624</v>
      </c>
    </row>
    <row r="14" spans="1:13" ht="28.5" x14ac:dyDescent="0.25">
      <c r="A14" s="13" t="s">
        <v>36</v>
      </c>
      <c r="B14" s="17" t="s">
        <v>8</v>
      </c>
      <c r="C14" s="23">
        <f>C15</f>
        <v>756772.42</v>
      </c>
      <c r="D14" s="23">
        <f t="shared" ref="D14" si="7">D15</f>
        <v>1010515.31</v>
      </c>
      <c r="E14" s="23">
        <f>SUM(E15:E16)</f>
        <v>555903.31000000006</v>
      </c>
      <c r="F14" s="24">
        <f t="shared" si="1"/>
        <v>73.457131273362208</v>
      </c>
      <c r="G14" s="24">
        <f t="shared" si="2"/>
        <v>55.011864194318839</v>
      </c>
      <c r="H14" s="23">
        <f>H15</f>
        <v>453484.29</v>
      </c>
      <c r="I14" s="24">
        <f t="shared" si="3"/>
        <v>59.923469462589551</v>
      </c>
      <c r="J14" s="24">
        <f t="shared" si="4"/>
        <v>44.876538288172988</v>
      </c>
      <c r="K14" s="23">
        <f>K15</f>
        <v>453484.29</v>
      </c>
      <c r="L14" s="24">
        <f t="shared" si="5"/>
        <v>59.923469462589551</v>
      </c>
      <c r="M14" s="24">
        <f t="shared" si="6"/>
        <v>44.876538288172988</v>
      </c>
    </row>
    <row r="15" spans="1:13" ht="20.25" customHeight="1" outlineLevel="1" x14ac:dyDescent="0.25">
      <c r="A15" s="15" t="s">
        <v>89</v>
      </c>
      <c r="B15" s="16" t="s">
        <v>9</v>
      </c>
      <c r="C15" s="21">
        <v>756772.42</v>
      </c>
      <c r="D15" s="21">
        <v>1010515.31</v>
      </c>
      <c r="E15" s="21">
        <v>505903.31</v>
      </c>
      <c r="F15" s="22">
        <f t="shared" si="1"/>
        <v>66.850125167087882</v>
      </c>
      <c r="G15" s="22">
        <f t="shared" si="2"/>
        <v>50.063893638583266</v>
      </c>
      <c r="H15" s="21">
        <v>453484.29</v>
      </c>
      <c r="I15" s="22">
        <f t="shared" si="3"/>
        <v>59.923469462589551</v>
      </c>
      <c r="J15" s="22">
        <f t="shared" si="4"/>
        <v>44.876538288172988</v>
      </c>
      <c r="K15" s="21">
        <v>453484.29</v>
      </c>
      <c r="L15" s="22">
        <f t="shared" si="5"/>
        <v>59.923469462589551</v>
      </c>
      <c r="M15" s="22">
        <f t="shared" si="6"/>
        <v>44.876538288172988</v>
      </c>
    </row>
    <row r="16" spans="1:13" ht="54" customHeight="1" outlineLevel="1" x14ac:dyDescent="0.25">
      <c r="A16" s="15" t="s">
        <v>90</v>
      </c>
      <c r="B16" s="18" t="s">
        <v>93</v>
      </c>
      <c r="C16" s="21">
        <v>0</v>
      </c>
      <c r="D16" s="21">
        <v>0</v>
      </c>
      <c r="E16" s="21">
        <v>50000</v>
      </c>
      <c r="F16" s="22">
        <v>0</v>
      </c>
      <c r="G16" s="22">
        <v>0</v>
      </c>
      <c r="H16" s="21">
        <v>0</v>
      </c>
      <c r="I16" s="22">
        <v>0</v>
      </c>
      <c r="J16" s="22">
        <v>0</v>
      </c>
      <c r="K16" s="21">
        <v>0</v>
      </c>
      <c r="L16" s="22">
        <v>0</v>
      </c>
      <c r="M16" s="22">
        <v>0</v>
      </c>
    </row>
    <row r="17" spans="1:13" x14ac:dyDescent="0.25">
      <c r="A17" s="13" t="s">
        <v>37</v>
      </c>
      <c r="B17" s="17" t="s">
        <v>10</v>
      </c>
      <c r="C17" s="23">
        <f>SUM(C18:C22)</f>
        <v>17044359.780000001</v>
      </c>
      <c r="D17" s="23">
        <f t="shared" ref="D17:E17" si="8">SUM(D18:D22)</f>
        <v>29661440.030000001</v>
      </c>
      <c r="E17" s="23">
        <f t="shared" si="8"/>
        <v>21753013.02</v>
      </c>
      <c r="F17" s="24">
        <f t="shared" si="1"/>
        <v>127.62587331396966</v>
      </c>
      <c r="G17" s="24">
        <f t="shared" si="2"/>
        <v>73.337683531206494</v>
      </c>
      <c r="H17" s="23">
        <f>SUM(H18:H22)</f>
        <v>8775354.6899999995</v>
      </c>
      <c r="I17" s="24">
        <f t="shared" si="3"/>
        <v>51.485387560857966</v>
      </c>
      <c r="J17" s="24">
        <f t="shared" si="4"/>
        <v>29.585059528884916</v>
      </c>
      <c r="K17" s="23">
        <f>SUM(K18:K22)</f>
        <v>5851752.8999999994</v>
      </c>
      <c r="L17" s="24">
        <f t="shared" si="5"/>
        <v>34.332488726660749</v>
      </c>
      <c r="M17" s="24">
        <f t="shared" si="6"/>
        <v>19.728485515475491</v>
      </c>
    </row>
    <row r="18" spans="1:13" outlineLevel="1" x14ac:dyDescent="0.25">
      <c r="A18" s="15" t="s">
        <v>38</v>
      </c>
      <c r="B18" s="16" t="s">
        <v>11</v>
      </c>
      <c r="C18" s="21">
        <v>276647</v>
      </c>
      <c r="D18" s="21">
        <v>278433.21999999997</v>
      </c>
      <c r="E18" s="21">
        <v>272436.09000000003</v>
      </c>
      <c r="F18" s="22">
        <v>0</v>
      </c>
      <c r="G18" s="22">
        <f t="shared" si="2"/>
        <v>97.846115488661894</v>
      </c>
      <c r="H18" s="21">
        <v>196006.51</v>
      </c>
      <c r="I18" s="22">
        <v>0</v>
      </c>
      <c r="J18" s="22">
        <f t="shared" si="4"/>
        <v>70.396237201868388</v>
      </c>
      <c r="K18" s="21">
        <v>229483.02</v>
      </c>
      <c r="L18" s="22">
        <v>0</v>
      </c>
      <c r="M18" s="22">
        <f t="shared" si="6"/>
        <v>82.419411017119288</v>
      </c>
    </row>
    <row r="19" spans="1:13" outlineLevel="1" x14ac:dyDescent="0.25">
      <c r="A19" s="15" t="s">
        <v>39</v>
      </c>
      <c r="B19" s="16" t="s">
        <v>12</v>
      </c>
      <c r="C19" s="21">
        <v>0</v>
      </c>
      <c r="D19" s="21">
        <v>200000</v>
      </c>
      <c r="E19" s="21">
        <v>0</v>
      </c>
      <c r="F19" s="22">
        <v>0</v>
      </c>
      <c r="G19" s="22">
        <v>0</v>
      </c>
      <c r="H19" s="21">
        <v>0</v>
      </c>
      <c r="I19" s="22">
        <v>0</v>
      </c>
      <c r="J19" s="22">
        <v>0</v>
      </c>
      <c r="K19" s="21">
        <v>0</v>
      </c>
      <c r="L19" s="22">
        <v>0</v>
      </c>
      <c r="M19" s="22">
        <v>0</v>
      </c>
    </row>
    <row r="20" spans="1:13" outlineLevel="1" x14ac:dyDescent="0.25">
      <c r="A20" s="15" t="s">
        <v>40</v>
      </c>
      <c r="B20" s="16" t="s">
        <v>13</v>
      </c>
      <c r="C20" s="21">
        <v>2177837.4900000002</v>
      </c>
      <c r="D20" s="21">
        <v>2957078.3</v>
      </c>
      <c r="E20" s="21">
        <v>3457078.3</v>
      </c>
      <c r="F20" s="22">
        <f t="shared" si="1"/>
        <v>158.73903888026095</v>
      </c>
      <c r="G20" s="22">
        <f t="shared" si="2"/>
        <v>116.90858169024472</v>
      </c>
      <c r="H20" s="21">
        <v>2957078.3</v>
      </c>
      <c r="I20" s="22">
        <f t="shared" si="3"/>
        <v>135.78048470457728</v>
      </c>
      <c r="J20" s="22">
        <f t="shared" si="4"/>
        <v>100</v>
      </c>
      <c r="K20" s="21">
        <v>0</v>
      </c>
      <c r="L20" s="22">
        <f t="shared" si="5"/>
        <v>0</v>
      </c>
      <c r="M20" s="22">
        <f t="shared" si="6"/>
        <v>0</v>
      </c>
    </row>
    <row r="21" spans="1:13" outlineLevel="1" x14ac:dyDescent="0.25">
      <c r="A21" s="15" t="s">
        <v>41</v>
      </c>
      <c r="B21" s="16" t="s">
        <v>14</v>
      </c>
      <c r="C21" s="21">
        <v>14322475.289999999</v>
      </c>
      <c r="D21" s="21">
        <v>25765928.510000002</v>
      </c>
      <c r="E21" s="21">
        <v>17473498.629999999</v>
      </c>
      <c r="F21" s="22">
        <f t="shared" si="1"/>
        <v>122.00055001805488</v>
      </c>
      <c r="G21" s="22">
        <f t="shared" si="2"/>
        <v>67.816297104210193</v>
      </c>
      <c r="H21" s="21">
        <v>5162269.88</v>
      </c>
      <c r="I21" s="22">
        <f t="shared" si="3"/>
        <v>36.043140417245574</v>
      </c>
      <c r="J21" s="22">
        <f t="shared" si="4"/>
        <v>20.035256552064382</v>
      </c>
      <c r="K21" s="21">
        <v>5162269.88</v>
      </c>
      <c r="L21" s="22">
        <f t="shared" si="5"/>
        <v>36.043140417245574</v>
      </c>
      <c r="M21" s="22">
        <f t="shared" si="6"/>
        <v>20.035256552064382</v>
      </c>
    </row>
    <row r="22" spans="1:13" outlineLevel="1" x14ac:dyDescent="0.25">
      <c r="A22" s="15" t="s">
        <v>42</v>
      </c>
      <c r="B22" s="16" t="s">
        <v>15</v>
      </c>
      <c r="C22" s="21">
        <v>267400</v>
      </c>
      <c r="D22" s="21">
        <v>460000</v>
      </c>
      <c r="E22" s="21">
        <v>550000</v>
      </c>
      <c r="F22" s="22">
        <f t="shared" si="1"/>
        <v>205.6843679880329</v>
      </c>
      <c r="G22" s="22">
        <f t="shared" si="2"/>
        <v>119.56521739130434</v>
      </c>
      <c r="H22" s="21">
        <v>460000</v>
      </c>
      <c r="I22" s="22">
        <f t="shared" si="3"/>
        <v>172.02692595362751</v>
      </c>
      <c r="J22" s="22">
        <f t="shared" si="4"/>
        <v>100</v>
      </c>
      <c r="K22" s="21">
        <v>460000</v>
      </c>
      <c r="L22" s="22">
        <f t="shared" si="5"/>
        <v>172.02692595362751</v>
      </c>
      <c r="M22" s="22">
        <f t="shared" si="6"/>
        <v>100</v>
      </c>
    </row>
    <row r="23" spans="1:13" ht="21" customHeight="1" x14ac:dyDescent="0.25">
      <c r="A23" s="13" t="s">
        <v>43</v>
      </c>
      <c r="B23" s="17" t="s">
        <v>16</v>
      </c>
      <c r="C23" s="23">
        <f>SUM(C24:C26)</f>
        <v>15784549.309999999</v>
      </c>
      <c r="D23" s="23">
        <f t="shared" ref="D23:E23" si="9">SUM(D24:D26)</f>
        <v>32907882.530000001</v>
      </c>
      <c r="E23" s="23">
        <f t="shared" si="9"/>
        <v>7672849.290000001</v>
      </c>
      <c r="F23" s="24">
        <f t="shared" si="1"/>
        <v>48.609872472817543</v>
      </c>
      <c r="G23" s="24">
        <f t="shared" si="2"/>
        <v>23.31614403632673</v>
      </c>
      <c r="H23" s="23">
        <f>SUM(H24:H26)</f>
        <v>4452164.1999999993</v>
      </c>
      <c r="I23" s="24">
        <f t="shared" si="3"/>
        <v>28.205836686001646</v>
      </c>
      <c r="J23" s="24">
        <f t="shared" si="4"/>
        <v>13.529172519505767</v>
      </c>
      <c r="K23" s="23">
        <f>SUM(K24:K26)</f>
        <v>4152164.2</v>
      </c>
      <c r="L23" s="24">
        <f t="shared" si="5"/>
        <v>26.305243934772822</v>
      </c>
      <c r="M23" s="24">
        <f t="shared" si="6"/>
        <v>12.617536835482316</v>
      </c>
    </row>
    <row r="24" spans="1:13" x14ac:dyDescent="0.25">
      <c r="A24" s="15" t="s">
        <v>44</v>
      </c>
      <c r="B24" s="18" t="s">
        <v>35</v>
      </c>
      <c r="C24" s="21">
        <v>721736.37</v>
      </c>
      <c r="D24" s="21">
        <v>949766.87</v>
      </c>
      <c r="E24" s="21">
        <v>1068408.99</v>
      </c>
      <c r="F24" s="22">
        <f t="shared" si="1"/>
        <v>148.03313708577554</v>
      </c>
      <c r="G24" s="22">
        <f t="shared" si="2"/>
        <v>112.49170967608082</v>
      </c>
      <c r="H24" s="21">
        <v>732341.38</v>
      </c>
      <c r="I24" s="22">
        <f t="shared" si="3"/>
        <v>101.46937447533648</v>
      </c>
      <c r="J24" s="22">
        <f t="shared" si="4"/>
        <v>77.107488493465766</v>
      </c>
      <c r="K24" s="21">
        <v>732341.38</v>
      </c>
      <c r="L24" s="22">
        <f t="shared" si="5"/>
        <v>101.46937447533648</v>
      </c>
      <c r="M24" s="22">
        <f t="shared" si="6"/>
        <v>77.107488493465766</v>
      </c>
    </row>
    <row r="25" spans="1:13" outlineLevel="1" x14ac:dyDescent="0.25">
      <c r="A25" s="15" t="s">
        <v>45</v>
      </c>
      <c r="B25" s="18" t="s">
        <v>17</v>
      </c>
      <c r="C25" s="21">
        <v>13850327.859999999</v>
      </c>
      <c r="D25" s="21">
        <v>28457196.600000001</v>
      </c>
      <c r="E25" s="21">
        <v>4985886.6900000004</v>
      </c>
      <c r="F25" s="22">
        <f t="shared" si="1"/>
        <v>35.998329717517606</v>
      </c>
      <c r="G25" s="22">
        <f t="shared" si="2"/>
        <v>17.520653070935317</v>
      </c>
      <c r="H25" s="21">
        <v>1523000</v>
      </c>
      <c r="I25" s="22">
        <f t="shared" si="3"/>
        <v>10.996129589094075</v>
      </c>
      <c r="J25" s="22">
        <f t="shared" si="4"/>
        <v>5.3518975231734522</v>
      </c>
      <c r="K25" s="21">
        <v>1523000</v>
      </c>
      <c r="L25" s="22">
        <f t="shared" si="5"/>
        <v>10.996129589094075</v>
      </c>
      <c r="M25" s="22">
        <f t="shared" si="6"/>
        <v>5.3518975231734522</v>
      </c>
    </row>
    <row r="26" spans="1:13" outlineLevel="1" x14ac:dyDescent="0.25">
      <c r="A26" s="15" t="s">
        <v>46</v>
      </c>
      <c r="B26" s="18" t="s">
        <v>18</v>
      </c>
      <c r="C26" s="21">
        <v>1212485.08</v>
      </c>
      <c r="D26" s="21">
        <v>3500919.06</v>
      </c>
      <c r="E26" s="21">
        <v>1618553.61</v>
      </c>
      <c r="F26" s="22">
        <f t="shared" si="1"/>
        <v>133.49060014825091</v>
      </c>
      <c r="G26" s="22">
        <f t="shared" si="2"/>
        <v>46.232248796977331</v>
      </c>
      <c r="H26" s="21">
        <v>2196822.8199999998</v>
      </c>
      <c r="I26" s="22">
        <f t="shared" si="3"/>
        <v>181.18349299605401</v>
      </c>
      <c r="J26" s="22">
        <f t="shared" si="4"/>
        <v>62.749888882035442</v>
      </c>
      <c r="K26" s="21">
        <v>1896822.82</v>
      </c>
      <c r="L26" s="22">
        <f t="shared" si="5"/>
        <v>156.4409204936361</v>
      </c>
      <c r="M26" s="22">
        <f t="shared" si="6"/>
        <v>54.180710478922066</v>
      </c>
    </row>
    <row r="27" spans="1:13" x14ac:dyDescent="0.25">
      <c r="A27" s="13" t="s">
        <v>47</v>
      </c>
      <c r="B27" s="17" t="s">
        <v>19</v>
      </c>
      <c r="C27" s="23">
        <f>SUM(C28:C33)</f>
        <v>255851496.76999998</v>
      </c>
      <c r="D27" s="23">
        <f t="shared" ref="D27:E27" si="10">SUM(D28:D33)</f>
        <v>394013257.13999999</v>
      </c>
      <c r="E27" s="23">
        <f t="shared" si="10"/>
        <v>263795751.19999999</v>
      </c>
      <c r="F27" s="24">
        <f t="shared" si="1"/>
        <v>103.10502558331389</v>
      </c>
      <c r="G27" s="24">
        <f t="shared" si="2"/>
        <v>66.950983607708565</v>
      </c>
      <c r="H27" s="23">
        <f>SUM(H28:H33)</f>
        <v>236832099.39999998</v>
      </c>
      <c r="I27" s="24">
        <f t="shared" si="3"/>
        <v>92.566235644461486</v>
      </c>
      <c r="J27" s="24">
        <f t="shared" si="4"/>
        <v>60.107647422596564</v>
      </c>
      <c r="K27" s="23">
        <f>SUM(K28:K33)</f>
        <v>219955389.71999997</v>
      </c>
      <c r="L27" s="24">
        <f t="shared" si="5"/>
        <v>85.96994447827322</v>
      </c>
      <c r="M27" s="24">
        <f t="shared" si="6"/>
        <v>55.824362691899445</v>
      </c>
    </row>
    <row r="28" spans="1:13" outlineLevel="1" x14ac:dyDescent="0.25">
      <c r="A28" s="15" t="s">
        <v>48</v>
      </c>
      <c r="B28" s="16" t="s">
        <v>20</v>
      </c>
      <c r="C28" s="21">
        <v>73851333.540000007</v>
      </c>
      <c r="D28" s="25">
        <v>87897553.019999996</v>
      </c>
      <c r="E28" s="21">
        <v>74429226.290000007</v>
      </c>
      <c r="F28" s="22">
        <f t="shared" si="1"/>
        <v>100.78250821251183</v>
      </c>
      <c r="G28" s="22">
        <f t="shared" si="2"/>
        <v>84.677244966153452</v>
      </c>
      <c r="H28" s="21">
        <v>66735713.640000001</v>
      </c>
      <c r="I28" s="22">
        <f t="shared" si="3"/>
        <v>90.364940538079821</v>
      </c>
      <c r="J28" s="22">
        <f t="shared" si="4"/>
        <v>75.924427184924156</v>
      </c>
      <c r="K28" s="21">
        <v>67548887.640000001</v>
      </c>
      <c r="L28" s="22">
        <f t="shared" si="5"/>
        <v>91.466036430355828</v>
      </c>
      <c r="M28" s="22">
        <f t="shared" si="6"/>
        <v>76.849565567121175</v>
      </c>
    </row>
    <row r="29" spans="1:13" outlineLevel="1" x14ac:dyDescent="0.25">
      <c r="A29" s="15" t="s">
        <v>49</v>
      </c>
      <c r="B29" s="16" t="s">
        <v>21</v>
      </c>
      <c r="C29" s="21">
        <v>145253846.91</v>
      </c>
      <c r="D29" s="25">
        <v>226397194.94</v>
      </c>
      <c r="E29" s="21">
        <v>151880433.19999999</v>
      </c>
      <c r="F29" s="22">
        <f t="shared" si="1"/>
        <v>104.56207283384779</v>
      </c>
      <c r="G29" s="22">
        <f t="shared" si="2"/>
        <v>67.08582817921021</v>
      </c>
      <c r="H29" s="21">
        <v>140379018.31</v>
      </c>
      <c r="I29" s="22">
        <f t="shared" si="3"/>
        <v>96.643924616316383</v>
      </c>
      <c r="J29" s="22">
        <f t="shared" si="4"/>
        <v>62.005634984657554</v>
      </c>
      <c r="K29" s="21">
        <v>122689134.63</v>
      </c>
      <c r="L29" s="22">
        <f t="shared" si="5"/>
        <v>84.465325524919692</v>
      </c>
      <c r="M29" s="22">
        <f t="shared" si="6"/>
        <v>54.19198531258975</v>
      </c>
    </row>
    <row r="30" spans="1:13" outlineLevel="1" x14ac:dyDescent="0.25">
      <c r="A30" s="15" t="s">
        <v>50</v>
      </c>
      <c r="B30" s="16" t="s">
        <v>22</v>
      </c>
      <c r="C30" s="21">
        <v>20630375.91</v>
      </c>
      <c r="D30" s="25">
        <v>63942474.890000001</v>
      </c>
      <c r="E30" s="21">
        <v>21379140.23</v>
      </c>
      <c r="F30" s="22">
        <f t="shared" si="1"/>
        <v>103.629426449942</v>
      </c>
      <c r="G30" s="22">
        <f t="shared" si="2"/>
        <v>33.434958948302288</v>
      </c>
      <c r="H30" s="21">
        <v>14934266</v>
      </c>
      <c r="I30" s="22">
        <f t="shared" si="3"/>
        <v>72.389694037329832</v>
      </c>
      <c r="J30" s="22">
        <f t="shared" si="4"/>
        <v>23.355783500234175</v>
      </c>
      <c r="K30" s="21">
        <v>14934266</v>
      </c>
      <c r="L30" s="22">
        <f t="shared" si="5"/>
        <v>72.389694037329832</v>
      </c>
      <c r="M30" s="22">
        <f t="shared" si="6"/>
        <v>23.355783500234175</v>
      </c>
    </row>
    <row r="31" spans="1:13" ht="30" outlineLevel="1" x14ac:dyDescent="0.25">
      <c r="A31" s="15" t="s">
        <v>51</v>
      </c>
      <c r="B31" s="16" t="s">
        <v>23</v>
      </c>
      <c r="C31" s="21">
        <v>62710</v>
      </c>
      <c r="D31" s="25">
        <v>134600</v>
      </c>
      <c r="E31" s="21">
        <v>129000</v>
      </c>
      <c r="F31" s="22">
        <f t="shared" si="1"/>
        <v>205.70881837027585</v>
      </c>
      <c r="G31" s="22">
        <f t="shared" si="2"/>
        <v>95.839524517087668</v>
      </c>
      <c r="H31" s="21">
        <v>122500</v>
      </c>
      <c r="I31" s="22">
        <f t="shared" si="3"/>
        <v>195.34364535161856</v>
      </c>
      <c r="J31" s="22">
        <f t="shared" si="4"/>
        <v>91.010401188707277</v>
      </c>
      <c r="K31" s="21">
        <v>122500</v>
      </c>
      <c r="L31" s="22">
        <f t="shared" si="5"/>
        <v>195.34364535161856</v>
      </c>
      <c r="M31" s="22">
        <f t="shared" si="6"/>
        <v>91.010401188707277</v>
      </c>
    </row>
    <row r="32" spans="1:13" outlineLevel="1" x14ac:dyDescent="0.25">
      <c r="A32" s="15" t="s">
        <v>91</v>
      </c>
      <c r="B32" s="16" t="s">
        <v>24</v>
      </c>
      <c r="C32" s="21">
        <v>1202998.6000000001</v>
      </c>
      <c r="D32" s="25">
        <v>1518558</v>
      </c>
      <c r="E32" s="21">
        <v>502490</v>
      </c>
      <c r="F32" s="22">
        <f t="shared" si="1"/>
        <v>41.769790920787436</v>
      </c>
      <c r="G32" s="22">
        <f t="shared" si="2"/>
        <v>33.089944539490752</v>
      </c>
      <c r="H32" s="21">
        <v>467490</v>
      </c>
      <c r="I32" s="22">
        <f t="shared" si="3"/>
        <v>38.860394351248615</v>
      </c>
      <c r="J32" s="22">
        <f t="shared" si="4"/>
        <v>30.78512641598148</v>
      </c>
      <c r="K32" s="21">
        <v>467490</v>
      </c>
      <c r="L32" s="22">
        <f t="shared" si="5"/>
        <v>38.860394351248615</v>
      </c>
      <c r="M32" s="22">
        <f t="shared" si="6"/>
        <v>30.78512641598148</v>
      </c>
    </row>
    <row r="33" spans="1:13" outlineLevel="1" x14ac:dyDescent="0.25">
      <c r="A33" s="15" t="s">
        <v>52</v>
      </c>
      <c r="B33" s="16" t="s">
        <v>25</v>
      </c>
      <c r="C33" s="21">
        <v>14850231.810000001</v>
      </c>
      <c r="D33" s="25">
        <v>14122876.289999999</v>
      </c>
      <c r="E33" s="21">
        <v>15475461.48</v>
      </c>
      <c r="F33" s="22">
        <f t="shared" si="1"/>
        <v>104.21023508588586</v>
      </c>
      <c r="G33" s="22">
        <f t="shared" si="2"/>
        <v>109.5772643066889</v>
      </c>
      <c r="H33" s="21">
        <v>14193111.449999999</v>
      </c>
      <c r="I33" s="22">
        <f t="shared" si="3"/>
        <v>95.575016145152006</v>
      </c>
      <c r="J33" s="22">
        <f t="shared" si="4"/>
        <v>100.49731484265519</v>
      </c>
      <c r="K33" s="21">
        <v>14193111.449999999</v>
      </c>
      <c r="L33" s="22">
        <f t="shared" si="5"/>
        <v>95.575016145152006</v>
      </c>
      <c r="M33" s="22">
        <f t="shared" si="6"/>
        <v>100.49731484265519</v>
      </c>
    </row>
    <row r="34" spans="1:13" x14ac:dyDescent="0.25">
      <c r="A34" s="13" t="s">
        <v>53</v>
      </c>
      <c r="B34" s="17" t="s">
        <v>26</v>
      </c>
      <c r="C34" s="23">
        <f>C35</f>
        <v>21486347.300000001</v>
      </c>
      <c r="D34" s="23">
        <f t="shared" ref="D34:E34" si="11">D35</f>
        <v>22388620.079999998</v>
      </c>
      <c r="E34" s="23">
        <f t="shared" si="11"/>
        <v>22314082.649999999</v>
      </c>
      <c r="F34" s="24">
        <f t="shared" si="1"/>
        <v>103.85237815643052</v>
      </c>
      <c r="G34" s="24">
        <f t="shared" si="2"/>
        <v>99.667074479205681</v>
      </c>
      <c r="H34" s="23">
        <f>H35</f>
        <v>14061577.43</v>
      </c>
      <c r="I34" s="24">
        <f t="shared" si="3"/>
        <v>65.444243424288302</v>
      </c>
      <c r="J34" s="24">
        <f t="shared" si="4"/>
        <v>62.80680711787754</v>
      </c>
      <c r="K34" s="23">
        <f>K35</f>
        <v>13969986.43</v>
      </c>
      <c r="L34" s="24">
        <f t="shared" si="5"/>
        <v>65.017968084319293</v>
      </c>
      <c r="M34" s="24">
        <f t="shared" si="6"/>
        <v>62.397710890987625</v>
      </c>
    </row>
    <row r="35" spans="1:13" outlineLevel="1" x14ac:dyDescent="0.25">
      <c r="A35" s="15" t="s">
        <v>54</v>
      </c>
      <c r="B35" s="16" t="s">
        <v>27</v>
      </c>
      <c r="C35" s="21">
        <v>21486347.300000001</v>
      </c>
      <c r="D35" s="21">
        <v>22388620.079999998</v>
      </c>
      <c r="E35" s="21">
        <v>22314082.649999999</v>
      </c>
      <c r="F35" s="22">
        <f t="shared" si="1"/>
        <v>103.85237815643052</v>
      </c>
      <c r="G35" s="22">
        <f t="shared" si="2"/>
        <v>99.667074479205681</v>
      </c>
      <c r="H35" s="21">
        <v>14061577.43</v>
      </c>
      <c r="I35" s="22">
        <f t="shared" si="3"/>
        <v>65.444243424288302</v>
      </c>
      <c r="J35" s="22">
        <f t="shared" si="4"/>
        <v>62.80680711787754</v>
      </c>
      <c r="K35" s="21">
        <v>13969986.43</v>
      </c>
      <c r="L35" s="22">
        <f t="shared" si="5"/>
        <v>65.017968084319293</v>
      </c>
      <c r="M35" s="22">
        <f t="shared" si="6"/>
        <v>62.397710890987625</v>
      </c>
    </row>
    <row r="36" spans="1:13" x14ac:dyDescent="0.25">
      <c r="A36" s="13" t="s">
        <v>55</v>
      </c>
      <c r="B36" s="17" t="s">
        <v>28</v>
      </c>
      <c r="C36" s="23">
        <f>SUM(C37:C39)</f>
        <v>4185895.9800000004</v>
      </c>
      <c r="D36" s="23">
        <f t="shared" ref="D36:E36" si="12">SUM(D37:D39)</f>
        <v>8845393.379999999</v>
      </c>
      <c r="E36" s="23">
        <f t="shared" si="12"/>
        <v>7294252.2599999998</v>
      </c>
      <c r="F36" s="24">
        <f t="shared" si="1"/>
        <v>174.2578481369716</v>
      </c>
      <c r="G36" s="24">
        <f t="shared" si="2"/>
        <v>82.463853744399557</v>
      </c>
      <c r="H36" s="23">
        <f>SUM(H37:H39)</f>
        <v>3313291.16</v>
      </c>
      <c r="I36" s="24">
        <f t="shared" si="3"/>
        <v>79.153690770882463</v>
      </c>
      <c r="J36" s="24">
        <f t="shared" si="4"/>
        <v>37.457815810561499</v>
      </c>
      <c r="K36" s="23">
        <f>SUM(K37:K39)</f>
        <v>3313291.16</v>
      </c>
      <c r="L36" s="24">
        <f t="shared" si="5"/>
        <v>79.153690770882463</v>
      </c>
      <c r="M36" s="24">
        <f t="shared" si="6"/>
        <v>37.457815810561499</v>
      </c>
    </row>
    <row r="37" spans="1:13" outlineLevel="1" x14ac:dyDescent="0.25">
      <c r="A37" s="15" t="s">
        <v>56</v>
      </c>
      <c r="B37" s="16" t="s">
        <v>29</v>
      </c>
      <c r="C37" s="21">
        <v>1509249.36</v>
      </c>
      <c r="D37" s="21">
        <v>1788223.25</v>
      </c>
      <c r="E37" s="21">
        <v>1902599.33</v>
      </c>
      <c r="F37" s="22">
        <f t="shared" si="1"/>
        <v>126.06262294522357</v>
      </c>
      <c r="G37" s="22">
        <f t="shared" si="2"/>
        <v>106.39607386829357</v>
      </c>
      <c r="H37" s="21">
        <v>0</v>
      </c>
      <c r="I37" s="22">
        <f t="shared" si="3"/>
        <v>0</v>
      </c>
      <c r="J37" s="22">
        <f t="shared" si="4"/>
        <v>0</v>
      </c>
      <c r="K37" s="21">
        <v>0</v>
      </c>
      <c r="L37" s="22">
        <f t="shared" si="5"/>
        <v>0</v>
      </c>
      <c r="M37" s="22">
        <f t="shared" si="6"/>
        <v>0</v>
      </c>
    </row>
    <row r="38" spans="1:13" outlineLevel="1" x14ac:dyDescent="0.25">
      <c r="A38" s="15" t="s">
        <v>57</v>
      </c>
      <c r="B38" s="16" t="s">
        <v>30</v>
      </c>
      <c r="C38" s="21">
        <v>20000</v>
      </c>
      <c r="D38" s="21">
        <v>197260</v>
      </c>
      <c r="E38" s="21">
        <v>177260</v>
      </c>
      <c r="F38" s="22">
        <f t="shared" si="1"/>
        <v>886.3</v>
      </c>
      <c r="G38" s="22">
        <v>0</v>
      </c>
      <c r="H38" s="21">
        <v>177260</v>
      </c>
      <c r="I38" s="22">
        <f t="shared" si="3"/>
        <v>886.3</v>
      </c>
      <c r="J38" s="22">
        <v>0</v>
      </c>
      <c r="K38" s="21">
        <v>177260</v>
      </c>
      <c r="L38" s="22">
        <f t="shared" si="5"/>
        <v>886.3</v>
      </c>
      <c r="M38" s="22">
        <v>0</v>
      </c>
    </row>
    <row r="39" spans="1:13" outlineLevel="1" x14ac:dyDescent="0.25">
      <c r="A39" s="15" t="s">
        <v>58</v>
      </c>
      <c r="B39" s="16" t="s">
        <v>31</v>
      </c>
      <c r="C39" s="21">
        <v>2656646.62</v>
      </c>
      <c r="D39" s="21">
        <v>6859910.1299999999</v>
      </c>
      <c r="E39" s="21">
        <v>5214392.93</v>
      </c>
      <c r="F39" s="22">
        <f t="shared" si="1"/>
        <v>196.27725007701625</v>
      </c>
      <c r="G39" s="22">
        <f t="shared" si="2"/>
        <v>76.012554555142543</v>
      </c>
      <c r="H39" s="21">
        <v>3136031.16</v>
      </c>
      <c r="I39" s="22">
        <f t="shared" si="3"/>
        <v>118.04472361476515</v>
      </c>
      <c r="J39" s="22">
        <f t="shared" si="4"/>
        <v>45.715338839285934</v>
      </c>
      <c r="K39" s="21">
        <v>3136031.16</v>
      </c>
      <c r="L39" s="22">
        <f t="shared" si="5"/>
        <v>118.04472361476515</v>
      </c>
      <c r="M39" s="22">
        <f t="shared" si="6"/>
        <v>45.715338839285934</v>
      </c>
    </row>
    <row r="40" spans="1:13" x14ac:dyDescent="0.25">
      <c r="A40" s="13" t="s">
        <v>59</v>
      </c>
      <c r="B40" s="17" t="s">
        <v>32</v>
      </c>
      <c r="C40" s="23">
        <f>C41</f>
        <v>4499037.24</v>
      </c>
      <c r="D40" s="23">
        <f t="shared" ref="D40:E40" si="13">D41</f>
        <v>3060828.1600000001</v>
      </c>
      <c r="E40" s="23">
        <f t="shared" si="13"/>
        <v>2976472.71</v>
      </c>
      <c r="F40" s="22">
        <f t="shared" si="1"/>
        <v>66.157992281922077</v>
      </c>
      <c r="G40" s="24">
        <f t="shared" si="2"/>
        <v>97.2440318243805</v>
      </c>
      <c r="H40" s="23">
        <f>H41</f>
        <v>2739824.05</v>
      </c>
      <c r="I40" s="24">
        <f t="shared" si="3"/>
        <v>60.898007814667466</v>
      </c>
      <c r="J40" s="24">
        <f t="shared" si="4"/>
        <v>89.512507948175696</v>
      </c>
      <c r="K40" s="23">
        <f>K41</f>
        <v>2739824.05</v>
      </c>
      <c r="L40" s="24">
        <f t="shared" si="5"/>
        <v>60.898007814667466</v>
      </c>
      <c r="M40" s="24">
        <f t="shared" si="6"/>
        <v>89.512507948175696</v>
      </c>
    </row>
    <row r="41" spans="1:13" outlineLevel="1" x14ac:dyDescent="0.25">
      <c r="A41" s="15" t="s">
        <v>60</v>
      </c>
      <c r="B41" s="16" t="s">
        <v>33</v>
      </c>
      <c r="C41" s="21">
        <v>4499037.24</v>
      </c>
      <c r="D41" s="21">
        <v>3060828.1600000001</v>
      </c>
      <c r="E41" s="21">
        <v>2976472.71</v>
      </c>
      <c r="F41" s="22">
        <f t="shared" si="1"/>
        <v>66.157992281922077</v>
      </c>
      <c r="G41" s="22">
        <f t="shared" si="2"/>
        <v>97.2440318243805</v>
      </c>
      <c r="H41" s="21">
        <v>2739824.05</v>
      </c>
      <c r="I41" s="22">
        <f t="shared" si="3"/>
        <v>60.898007814667466</v>
      </c>
      <c r="J41" s="22">
        <f t="shared" si="4"/>
        <v>89.512507948175696</v>
      </c>
      <c r="K41" s="21">
        <v>2739824.05</v>
      </c>
      <c r="L41" s="22">
        <f t="shared" si="5"/>
        <v>60.898007814667466</v>
      </c>
      <c r="M41" s="22">
        <f t="shared" si="6"/>
        <v>89.512507948175696</v>
      </c>
    </row>
    <row r="42" spans="1:13" ht="21" customHeight="1" x14ac:dyDescent="0.25">
      <c r="A42" s="30" t="s">
        <v>75</v>
      </c>
      <c r="B42" s="30"/>
      <c r="C42" s="26">
        <f>C6+C14+C17+C23+C27+C34+C36+C40</f>
        <v>382845987.70000005</v>
      </c>
      <c r="D42" s="26">
        <f t="shared" ref="D42:E42" si="14">D6+D14+D17+D23+D27+D34+D36+D40</f>
        <v>567891396.85000002</v>
      </c>
      <c r="E42" s="26">
        <f t="shared" si="14"/>
        <v>405029424.90999991</v>
      </c>
      <c r="F42" s="24">
        <f t="shared" si="1"/>
        <v>105.79435018851051</v>
      </c>
      <c r="G42" s="20">
        <f t="shared" si="2"/>
        <v>71.321634234403149</v>
      </c>
      <c r="H42" s="26">
        <f>H6+H14+H17+H23+H27+H34+H36+H40</f>
        <v>329472846.41000003</v>
      </c>
      <c r="I42" s="20">
        <f t="shared" si="3"/>
        <v>86.058847942838185</v>
      </c>
      <c r="J42" s="20">
        <f t="shared" si="4"/>
        <v>58.016875803636324</v>
      </c>
      <c r="K42" s="26">
        <f>K6+K14+K17+K23+K27+K34+K36+K40</f>
        <v>309279478.54000002</v>
      </c>
      <c r="L42" s="20">
        <f t="shared" si="5"/>
        <v>80.784307130404855</v>
      </c>
      <c r="M42" s="20">
        <f t="shared" si="6"/>
        <v>54.461025515709927</v>
      </c>
    </row>
    <row r="43" spans="1:13" x14ac:dyDescent="0.25">
      <c r="A43" s="3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"/>
      <c r="M43" s="3"/>
    </row>
    <row r="44" spans="1:13" x14ac:dyDescent="0.25">
      <c r="D44" s="12"/>
    </row>
  </sheetData>
  <mergeCells count="4">
    <mergeCell ref="A2:K2"/>
    <mergeCell ref="A42:B42"/>
    <mergeCell ref="A43:K43"/>
    <mergeCell ref="A1:M1"/>
  </mergeCells>
  <pageMargins left="0.78749999999999998" right="0.59027779999999996" top="0.59027779999999996" bottom="0.59027779999999996" header="0.39374999999999999" footer="0.51180550000000002"/>
  <pageSetup paperSize="9" scale="58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1</cp:lastModifiedBy>
  <cp:lastPrinted>2018-11-09T10:01:11Z</cp:lastPrinted>
  <dcterms:created xsi:type="dcterms:W3CDTF">2018-10-31T12:49:20Z</dcterms:created>
  <dcterms:modified xsi:type="dcterms:W3CDTF">2022-11-14T11:24:30Z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