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2024-2026\На сайт аналитические таблицы\"/>
    </mc:Choice>
  </mc:AlternateContent>
  <bookViews>
    <workbookView xWindow="0" yWindow="0" windowWidth="28800" windowHeight="11535"/>
  </bookViews>
  <sheets>
    <sheet name="Документ" sheetId="2" r:id="rId1"/>
  </sheets>
  <definedNames>
    <definedName name="_xlnm.Print_Titles" localSheetId="0">Документ!$4:$4</definedName>
  </definedNames>
  <calcPr calcId="152511"/>
</workbook>
</file>

<file path=xl/calcChain.xml><?xml version="1.0" encoding="utf-8"?>
<calcChain xmlns="http://schemas.openxmlformats.org/spreadsheetml/2006/main">
  <c r="G7" i="2" l="1"/>
  <c r="G8" i="2"/>
  <c r="G9" i="2"/>
  <c r="G1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F7" i="2"/>
  <c r="F8" i="2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K14" i="2"/>
  <c r="H14" i="2"/>
  <c r="E14" i="2"/>
  <c r="D14" i="2"/>
  <c r="D36" i="2"/>
  <c r="M40" i="2"/>
  <c r="J40" i="2"/>
  <c r="C14" i="2"/>
  <c r="K41" i="2" l="1"/>
  <c r="H41" i="2"/>
  <c r="D41" i="2"/>
  <c r="E41" i="2"/>
  <c r="C41" i="2"/>
  <c r="K36" i="2"/>
  <c r="H36" i="2"/>
  <c r="E36" i="2"/>
  <c r="C36" i="2"/>
  <c r="K34" i="2"/>
  <c r="H34" i="2"/>
  <c r="D34" i="2"/>
  <c r="E34" i="2"/>
  <c r="C34" i="2"/>
  <c r="K27" i="2"/>
  <c r="H27" i="2"/>
  <c r="D27" i="2"/>
  <c r="E27" i="2"/>
  <c r="C27" i="2"/>
  <c r="K23" i="2"/>
  <c r="H23" i="2"/>
  <c r="D23" i="2"/>
  <c r="E23" i="2"/>
  <c r="C23" i="2"/>
  <c r="K17" i="2"/>
  <c r="H17" i="2"/>
  <c r="D17" i="2"/>
  <c r="E17" i="2"/>
  <c r="C17" i="2"/>
  <c r="K6" i="2"/>
  <c r="H6" i="2"/>
  <c r="D6" i="2"/>
  <c r="E6" i="2"/>
  <c r="C6" i="2"/>
  <c r="M7" i="2"/>
  <c r="M8" i="2"/>
  <c r="M9" i="2"/>
  <c r="M11" i="2"/>
  <c r="M13" i="2"/>
  <c r="M15" i="2"/>
  <c r="M18" i="2"/>
  <c r="M20" i="2"/>
  <c r="M21" i="2"/>
  <c r="M22" i="2"/>
  <c r="M24" i="2"/>
  <c r="M25" i="2"/>
  <c r="M26" i="2"/>
  <c r="M28" i="2"/>
  <c r="M29" i="2"/>
  <c r="M30" i="2"/>
  <c r="M31" i="2"/>
  <c r="M32" i="2"/>
  <c r="M33" i="2"/>
  <c r="M35" i="2"/>
  <c r="M37" i="2"/>
  <c r="M39" i="2"/>
  <c r="M42" i="2"/>
  <c r="L7" i="2"/>
  <c r="L8" i="2"/>
  <c r="L9" i="2"/>
  <c r="L11" i="2"/>
  <c r="L13" i="2"/>
  <c r="L15" i="2"/>
  <c r="L20" i="2"/>
  <c r="L21" i="2"/>
  <c r="L22" i="2"/>
  <c r="L24" i="2"/>
  <c r="L25" i="2"/>
  <c r="L26" i="2"/>
  <c r="L28" i="2"/>
  <c r="L29" i="2"/>
  <c r="L30" i="2"/>
  <c r="L31" i="2"/>
  <c r="L32" i="2"/>
  <c r="L33" i="2"/>
  <c r="L35" i="2"/>
  <c r="L37" i="2"/>
  <c r="L38" i="2"/>
  <c r="L39" i="2"/>
  <c r="L42" i="2"/>
  <c r="J7" i="2"/>
  <c r="J8" i="2"/>
  <c r="J9" i="2"/>
  <c r="J11" i="2"/>
  <c r="J13" i="2"/>
  <c r="J15" i="2"/>
  <c r="J18" i="2"/>
  <c r="J20" i="2"/>
  <c r="J21" i="2"/>
  <c r="J24" i="2"/>
  <c r="J25" i="2"/>
  <c r="J26" i="2"/>
  <c r="J28" i="2"/>
  <c r="J29" i="2"/>
  <c r="J30" i="2"/>
  <c r="J31" i="2"/>
  <c r="J32" i="2"/>
  <c r="J33" i="2"/>
  <c r="J35" i="2"/>
  <c r="J37" i="2"/>
  <c r="J39" i="2"/>
  <c r="J42" i="2"/>
  <c r="I7" i="2"/>
  <c r="I8" i="2"/>
  <c r="I9" i="2"/>
  <c r="I11" i="2"/>
  <c r="I13" i="2"/>
  <c r="I15" i="2"/>
  <c r="I20" i="2"/>
  <c r="I21" i="2"/>
  <c r="I24" i="2"/>
  <c r="I25" i="2"/>
  <c r="I26" i="2"/>
  <c r="I28" i="2"/>
  <c r="I29" i="2"/>
  <c r="I30" i="2"/>
  <c r="I31" i="2"/>
  <c r="I32" i="2"/>
  <c r="I33" i="2"/>
  <c r="I35" i="2"/>
  <c r="I37" i="2"/>
  <c r="I38" i="2"/>
  <c r="I39" i="2"/>
  <c r="I42" i="2"/>
  <c r="J14" i="2" l="1"/>
  <c r="M23" i="2"/>
  <c r="J36" i="2"/>
  <c r="M14" i="2"/>
  <c r="I36" i="2"/>
  <c r="L36" i="2"/>
  <c r="L23" i="2"/>
  <c r="J34" i="2"/>
  <c r="M34" i="2"/>
  <c r="M27" i="2"/>
  <c r="L27" i="2"/>
  <c r="J41" i="2"/>
  <c r="M41" i="2"/>
  <c r="J27" i="2"/>
  <c r="J17" i="2"/>
  <c r="D43" i="2"/>
  <c r="M17" i="2"/>
  <c r="G6" i="2"/>
  <c r="M36" i="2"/>
  <c r="L17" i="2"/>
  <c r="K43" i="2"/>
  <c r="M6" i="2"/>
  <c r="I34" i="2"/>
  <c r="I17" i="2"/>
  <c r="H43" i="2"/>
  <c r="J6" i="2"/>
  <c r="E43" i="2"/>
  <c r="L41" i="2"/>
  <c r="L34" i="2"/>
  <c r="C43" i="2"/>
  <c r="I23" i="2"/>
  <c r="I14" i="2"/>
  <c r="F6" i="2"/>
  <c r="L6" i="2"/>
  <c r="I6" i="2"/>
  <c r="I41" i="2"/>
  <c r="I27" i="2"/>
  <c r="J23" i="2"/>
  <c r="L14" i="2"/>
  <c r="I22" i="2"/>
  <c r="J22" i="2"/>
  <c r="J43" i="2" l="1"/>
  <c r="M43" i="2"/>
  <c r="I43" i="2"/>
  <c r="L43" i="2"/>
</calcChain>
</file>

<file path=xl/sharedStrings.xml><?xml version="1.0" encoding="utf-8"?>
<sst xmlns="http://schemas.openxmlformats.org/spreadsheetml/2006/main" count="95" uniqueCount="95">
  <si>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</si>
  <si>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</si>
  <si>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</si>
  <si>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</si>
  <si>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</si>
  <si>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</si>
  <si>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</si>
  <si>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</si>
  <si>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</si>
  <si>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</si>
  <si>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</si>
  <si>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</si>
  <si>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</si>
  <si>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</si>
  <si>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</si>
  <si>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</si>
  <si>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</si>
  <si>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</si>
  <si>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</si>
  <si>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</si>
  <si>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</si>
  <si>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</si>
  <si>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</si>
  <si>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</si>
  <si>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</si>
  <si>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</si>
  <si>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</si>
  <si>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</si>
  <si>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</si>
  <si>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</si>
  <si>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</si>
  <si>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</si>
  <si>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</si>
  <si>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</si>
  <si>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</si>
  <si>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</si>
  <si>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</si>
  <si>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</si>
  <si>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</si>
  <si>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</si>
  <si>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</si>
  <si>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</si>
  <si>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</si>
  <si>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</si>
  <si>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</si>
  <si>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</si>
  <si>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</si>
  <si>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</si>
  <si>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</si>
  <si>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</si>
  <si>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</si>
  <si>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</si>
  <si>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</si>
  <si>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</si>
  <si>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</si>
  <si>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</si>
  <si>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</si>
  <si>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</si>
  <si>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</si>
  <si>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</si>
  <si>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</si>
  <si>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</si>
  <si>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</si>
  <si>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</si>
  <si>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</si>
  <si>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</si>
  <si>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</si>
  <si>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</si>
  <si>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</si>
  <si>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</si>
  <si>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</si>
  <si>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</si>
  <si>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</si>
  <si>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</si>
  <si>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</si>
  <si>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ИТОГО:</t>
  </si>
  <si>
    <t>(руб.)</t>
  </si>
  <si>
    <t>Проект на 2024 год</t>
  </si>
  <si>
    <t>Проект на 2025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</si>
  <si>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</si>
  <si>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</si>
  <si>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</si>
  <si>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</si>
  <si>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0310</t>
  </si>
  <si>
    <t>Расходы бюджета Южского муниципального района по разделам и подразделам классификации расходов бюджетов на 2024 год и на плановый период 2025 и 2026 годов в сравнении с исполнением за 2022 год и ожидаемым исполнением за 2023 год</t>
  </si>
  <si>
    <t>Исполнено за 2022 год</t>
  </si>
  <si>
    <t>Ожидаемое исполнение за 2023 год</t>
  </si>
  <si>
    <t>2024 год к исполнению за 2022 год</t>
  </si>
  <si>
    <t>2024 год к ожидаемому исполнению за 2023 год</t>
  </si>
  <si>
    <t>2025 год к исполнению за 2022 год</t>
  </si>
  <si>
    <t>2025 год к ожидаемому исполнению за 2023 год</t>
  </si>
  <si>
    <t>Проект на 2026 год</t>
  </si>
  <si>
    <t>2026 год к исполнению за 2022 год</t>
  </si>
  <si>
    <t>2026 год к ожидаемому исполнению за 2023 год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</si>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</sst>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0" fillId="0" borderId="0" xfId="0" applyAlignment="1" applyProtection="1">
      <alignment vertical="top"/>
      <protection locked="0"/>
    </xf>
    <xf numFmtId="0" fontId="6" fillId="0" borderId="1" xfId="2" applyFont="1" applyAlignment="1">
      <alignment horizontal="right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9" fillId="0" borderId="2" xfId="4" applyNumberFormat="1" applyFont="1" applyAlignment="1" applyProtection="1">
      <alignment vertical="top" wrapText="1"/>
    </xf>
    <xf numFmtId="0" fontId="9" fillId="0" borderId="2" xfId="4" applyNumberFormat="1" applyFont="1" applyAlignment="1" applyProtection="1">
      <alignment horizontal="center" vertical="top" wrapText="1"/>
    </xf>
    <xf numFmtId="0" fontId="10" fillId="0" borderId="2" xfId="4" applyNumberFormat="1" applyFont="1" applyAlignment="1" applyProtection="1">
      <alignment vertical="top" wrapText="1"/>
    </xf>
    <xf numFmtId="0" fontId="10" fillId="0" borderId="2" xfId="4" applyNumberFormat="1" applyFont="1" applyAlignment="1" applyProtection="1">
      <alignment horizontal="center" vertical="center" wrapText="1"/>
    </xf>
    <xf numFmtId="0" fontId="9" fillId="0" borderId="2" xfId="4" applyNumberFormat="1" applyFont="1" applyAlignment="1" applyProtection="1">
      <alignment horizontal="center" vertical="center" wrapText="1"/>
    </xf>
    <xf numFmtId="49" fontId="10" fillId="0" borderId="2" xfId="4" applyNumberFormat="1" applyFont="1" applyAlignment="1" applyProtection="1">
      <alignment horizontal="center" vertical="center" wrapText="1"/>
    </xf>
    <xf numFmtId="4" fontId="9" fillId="0" borderId="2" xfId="6" applyNumberFormat="1" applyFont="1" applyFill="1" applyAlignment="1" applyProtection="1">
      <alignment horizontal="center" vertical="top" shrinkToFit="1"/>
    </xf>
    <xf numFmtId="4" fontId="9" fillId="0" borderId="2" xfId="29" applyNumberFormat="1" applyFont="1" applyFill="1" applyBorder="1" applyAlignment="1" applyProtection="1">
      <alignment horizontal="center" vertical="top" shrinkToFit="1"/>
    </xf>
    <xf numFmtId="4" fontId="10" fillId="0" borderId="2" xfId="6" applyNumberFormat="1" applyFont="1" applyFill="1" applyAlignment="1" applyProtection="1">
      <alignment horizontal="center" vertical="center" shrinkToFit="1"/>
    </xf>
    <xf numFmtId="4" fontId="10" fillId="0" borderId="2" xfId="29" applyNumberFormat="1" applyFont="1" applyFill="1" applyBorder="1" applyAlignment="1" applyProtection="1">
      <alignment horizontal="center" vertical="center" shrinkToFit="1"/>
    </xf>
    <xf numFmtId="4" fontId="9" fillId="0" borderId="2" xfId="6" applyNumberFormat="1" applyFont="1" applyFill="1" applyAlignment="1" applyProtection="1">
      <alignment horizontal="center" vertical="center" shrinkToFit="1"/>
    </xf>
    <xf numFmtId="4" fontId="9" fillId="0" borderId="2" xfId="29" applyNumberFormat="1" applyFont="1" applyFill="1" applyBorder="1" applyAlignment="1" applyProtection="1">
      <alignment horizontal="center" vertical="center" shrinkToFit="1"/>
    </xf>
    <xf numFmtId="4" fontId="10" fillId="0" borderId="2" xfId="5" applyNumberFormat="1" applyFont="1" applyFill="1" applyAlignment="1" applyProtection="1">
      <alignment horizontal="center" vertical="center" shrinkToFit="1"/>
    </xf>
    <xf numFmtId="4" fontId="9" fillId="0" borderId="6" xfId="9" applyNumberFormat="1" applyFont="1" applyFill="1" applyBorder="1" applyAlignment="1" applyProtection="1">
      <alignment horizontal="center" vertical="top" shrinkToFit="1"/>
    </xf>
    <xf numFmtId="0" fontId="11" fillId="5" borderId="6" xfId="0" applyFont="1" applyFill="1" applyBorder="1" applyAlignment="1">
      <alignment horizontal="left" vertical="top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9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8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workbookViewId="0">
      <pane ySplit="4" topLeftCell="A5" activePane="bottomLeft" state="frozen"/>
      <selection pane="bottomLeft" activeCell="K43" sqref="K43"/>
    </sheetView>
  </sheetViews>
  <sheetFormatPr defaultRowHeight="15" outlineLevelRow="1" x14ac:dyDescent="0.25"/>
  <cols>
    <col min="1" max="1" width="52.42578125" style="9" customWidth="1"/>
    <col min="2" max="2" width="10" style="9" customWidth="1"/>
    <col min="3" max="3" width="14" style="1" customWidth="1"/>
    <col min="4" max="4" width="16.5703125" style="1" customWidth="1"/>
    <col min="5" max="6" width="13.7109375" style="1" customWidth="1"/>
    <col min="7" max="7" width="15" style="1" customWidth="1"/>
    <col min="8" max="13" width="13.140625" style="1" customWidth="1"/>
    <col min="14" max="16384" width="9.140625" style="1"/>
  </cols>
  <sheetData>
    <row r="1" spans="1:13" ht="33" customHeight="1" x14ac:dyDescent="0.2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4.5" customHeight="1" x14ac:dyDescent="0.25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"/>
      <c r="M2" s="2"/>
    </row>
    <row r="3" spans="1:13" ht="12" customHeight="1" x14ac:dyDescent="0.25">
      <c r="A3" s="7"/>
      <c r="B3" s="7"/>
      <c r="C3" s="6"/>
      <c r="D3" s="6"/>
      <c r="E3" s="6"/>
      <c r="F3" s="6"/>
      <c r="G3" s="6"/>
      <c r="H3" s="6"/>
      <c r="I3" s="6"/>
      <c r="J3" s="6"/>
      <c r="L3" s="6"/>
      <c r="M3" s="10" t="s">
        <v>76</v>
      </c>
    </row>
    <row r="4" spans="1:13" ht="49.5" customHeight="1" x14ac:dyDescent="0.25">
      <c r="A4" s="11" t="s">
        <v>67</v>
      </c>
      <c r="B4" s="11" t="s">
        <v>34</v>
      </c>
      <c r="C4" s="5" t="s">
        <v>85</v>
      </c>
      <c r="D4" s="5" t="s">
        <v>86</v>
      </c>
      <c r="E4" s="5" t="s">
        <v>77</v>
      </c>
      <c r="F4" s="5" t="s">
        <v>87</v>
      </c>
      <c r="G4" s="5" t="s">
        <v>88</v>
      </c>
      <c r="H4" s="5" t="s">
        <v>78</v>
      </c>
      <c r="I4" s="5" t="s">
        <v>89</v>
      </c>
      <c r="J4" s="5" t="s">
        <v>90</v>
      </c>
      <c r="K4" s="5" t="s">
        <v>91</v>
      </c>
      <c r="L4" s="5" t="s">
        <v>92</v>
      </c>
      <c r="M4" s="5" t="s">
        <v>93</v>
      </c>
    </row>
    <row r="5" spans="1:13" ht="14.25" customHeight="1" x14ac:dyDescent="0.25">
      <c r="A5" s="8">
        <v>1</v>
      </c>
      <c r="B5" s="8">
        <v>2</v>
      </c>
      <c r="C5" s="4">
        <v>3</v>
      </c>
      <c r="D5" s="4">
        <v>4</v>
      </c>
      <c r="E5" s="4">
        <v>5</v>
      </c>
      <c r="F5" s="4" t="s">
        <v>61</v>
      </c>
      <c r="G5" s="4" t="s">
        <v>62</v>
      </c>
      <c r="H5" s="4">
        <v>8</v>
      </c>
      <c r="I5" s="4" t="s">
        <v>63</v>
      </c>
      <c r="J5" s="4" t="s">
        <v>64</v>
      </c>
      <c r="K5" s="4">
        <v>11</v>
      </c>
      <c r="L5" s="4" t="s">
        <v>65</v>
      </c>
      <c r="M5" s="4" t="s">
        <v>66</v>
      </c>
    </row>
    <row r="6" spans="1:13" x14ac:dyDescent="0.25">
      <c r="A6" s="13" t="s">
        <v>69</v>
      </c>
      <c r="B6" s="14" t="s">
        <v>0</v>
      </c>
      <c r="C6" s="19">
        <f>SUM(C7:C13)</f>
        <v>76684508.270000011</v>
      </c>
      <c r="D6" s="19">
        <f t="shared" ref="D6:E6" si="0">SUM(D7:D13)</f>
        <v>83459510.069999993</v>
      </c>
      <c r="E6" s="19">
        <f t="shared" si="0"/>
        <v>85646196.840000004</v>
      </c>
      <c r="F6" s="24">
        <f>E6/C6*100</f>
        <v>111.68643937631653</v>
      </c>
      <c r="G6" s="24">
        <f>E6/D6*100</f>
        <v>102.62005704103218</v>
      </c>
      <c r="H6" s="19">
        <f>SUM(H7:H13)</f>
        <v>64806519.100000001</v>
      </c>
      <c r="I6" s="20">
        <f>H6/C6*100</f>
        <v>84.510575293540953</v>
      </c>
      <c r="J6" s="20">
        <f>H6/D6*100</f>
        <v>77.65025105664391</v>
      </c>
      <c r="K6" s="19">
        <f>SUM(K7:K13)</f>
        <v>64802426.310000002</v>
      </c>
      <c r="L6" s="20">
        <f>K6/C6*100</f>
        <v>84.505238113851959</v>
      </c>
      <c r="M6" s="20">
        <f>K6/D6*100</f>
        <v>77.645347133775715</v>
      </c>
    </row>
    <row r="7" spans="1:13" ht="45" outlineLevel="1" x14ac:dyDescent="0.25">
      <c r="A7" s="27" t="s">
        <v>68</v>
      </c>
      <c r="B7" s="16" t="s">
        <v>1</v>
      </c>
      <c r="C7" s="21">
        <v>2623588.5099999998</v>
      </c>
      <c r="D7" s="21">
        <v>1883241.33</v>
      </c>
      <c r="E7" s="21">
        <v>2008911.79</v>
      </c>
      <c r="F7" s="22">
        <f t="shared" ref="F7:F43" si="1">E7/C7*100</f>
        <v>76.571146059791218</v>
      </c>
      <c r="G7" s="22">
        <f t="shared" ref="G7:G43" si="2">E7/D7*100</f>
        <v>106.67309377709972</v>
      </c>
      <c r="H7" s="21">
        <v>1426421</v>
      </c>
      <c r="I7" s="22">
        <f t="shared" ref="I7:I43" si="3">H7/C7*100</f>
        <v>54.369082444258765</v>
      </c>
      <c r="J7" s="22">
        <f t="shared" ref="J7:J43" si="4">H7/D7*100</f>
        <v>75.742868281252086</v>
      </c>
      <c r="K7" s="21">
        <v>1426421</v>
      </c>
      <c r="L7" s="22">
        <f t="shared" ref="L7:L43" si="5">K7/C7*100</f>
        <v>54.369082444258765</v>
      </c>
      <c r="M7" s="22">
        <f t="shared" ref="M7:M43" si="6">K7/D7*100</f>
        <v>75.742868281252086</v>
      </c>
    </row>
    <row r="8" spans="1:13" ht="45" outlineLevel="1" x14ac:dyDescent="0.25">
      <c r="A8" s="27" t="s">
        <v>70</v>
      </c>
      <c r="B8" s="16" t="s">
        <v>2</v>
      </c>
      <c r="C8" s="21">
        <v>3546756.45</v>
      </c>
      <c r="D8" s="21">
        <v>3969400.16</v>
      </c>
      <c r="E8" s="21">
        <v>4200304.82</v>
      </c>
      <c r="F8" s="22">
        <f t="shared" si="1"/>
        <v>118.42664922763446</v>
      </c>
      <c r="G8" s="22">
        <f t="shared" si="2"/>
        <v>105.81711721400244</v>
      </c>
      <c r="H8" s="21">
        <v>3357002.35</v>
      </c>
      <c r="I8" s="22">
        <f t="shared" si="3"/>
        <v>94.649925849856416</v>
      </c>
      <c r="J8" s="22">
        <f t="shared" si="4"/>
        <v>84.572031407385239</v>
      </c>
      <c r="K8" s="21">
        <v>3357002.35</v>
      </c>
      <c r="L8" s="22">
        <f t="shared" si="5"/>
        <v>94.649925849856416</v>
      </c>
      <c r="M8" s="22">
        <f t="shared" si="6"/>
        <v>84.572031407385239</v>
      </c>
    </row>
    <row r="9" spans="1:13" ht="60" outlineLevel="1" x14ac:dyDescent="0.25">
      <c r="A9" s="27" t="s">
        <v>71</v>
      </c>
      <c r="B9" s="16" t="s">
        <v>3</v>
      </c>
      <c r="C9" s="21">
        <v>23914495.379999999</v>
      </c>
      <c r="D9" s="21">
        <v>26341684.030000001</v>
      </c>
      <c r="E9" s="21">
        <v>27984574.629999999</v>
      </c>
      <c r="F9" s="22">
        <f t="shared" si="1"/>
        <v>117.01929806724611</v>
      </c>
      <c r="G9" s="22">
        <f t="shared" si="2"/>
        <v>106.23684726507592</v>
      </c>
      <c r="H9" s="21">
        <v>21748279.75</v>
      </c>
      <c r="I9" s="22">
        <f t="shared" si="3"/>
        <v>90.941830067584732</v>
      </c>
      <c r="J9" s="22">
        <f t="shared" si="4"/>
        <v>82.562222389545525</v>
      </c>
      <c r="K9" s="21">
        <v>21748279.75</v>
      </c>
      <c r="L9" s="22">
        <f t="shared" si="5"/>
        <v>90.941830067584732</v>
      </c>
      <c r="M9" s="22">
        <f t="shared" si="6"/>
        <v>82.562222389545525</v>
      </c>
    </row>
    <row r="10" spans="1:13" outlineLevel="1" x14ac:dyDescent="0.25">
      <c r="A10" s="27" t="s">
        <v>72</v>
      </c>
      <c r="B10" s="16" t="s">
        <v>4</v>
      </c>
      <c r="C10" s="21">
        <v>26508.98</v>
      </c>
      <c r="D10" s="21">
        <v>0</v>
      </c>
      <c r="E10" s="21">
        <v>556.76</v>
      </c>
      <c r="F10" s="22">
        <f t="shared" si="1"/>
        <v>2.1002694181367976</v>
      </c>
      <c r="G10" s="22">
        <v>0</v>
      </c>
      <c r="H10" s="21">
        <v>492.79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</row>
    <row r="11" spans="1:13" ht="45" outlineLevel="1" x14ac:dyDescent="0.25">
      <c r="A11" s="27" t="s">
        <v>82</v>
      </c>
      <c r="B11" s="16" t="s">
        <v>5</v>
      </c>
      <c r="C11" s="21">
        <v>12311486.140000001</v>
      </c>
      <c r="D11" s="21">
        <v>13323687.369999999</v>
      </c>
      <c r="E11" s="21">
        <v>14048772.33</v>
      </c>
      <c r="F11" s="22">
        <f t="shared" si="1"/>
        <v>114.11110056287647</v>
      </c>
      <c r="G11" s="22">
        <f t="shared" si="2"/>
        <v>105.4420742536531</v>
      </c>
      <c r="H11" s="21">
        <v>11073804.85</v>
      </c>
      <c r="I11" s="22">
        <f t="shared" si="3"/>
        <v>89.946938363689682</v>
      </c>
      <c r="J11" s="22">
        <f t="shared" si="4"/>
        <v>83.113664727184315</v>
      </c>
      <c r="K11" s="21">
        <v>11070204.85</v>
      </c>
      <c r="L11" s="22">
        <f t="shared" si="5"/>
        <v>89.917697377190891</v>
      </c>
      <c r="M11" s="22">
        <f t="shared" si="6"/>
        <v>83.086645179967178</v>
      </c>
    </row>
    <row r="12" spans="1:13" outlineLevel="1" x14ac:dyDescent="0.25">
      <c r="A12" s="27" t="s">
        <v>73</v>
      </c>
      <c r="B12" s="16" t="s">
        <v>6</v>
      </c>
      <c r="C12" s="21">
        <v>0</v>
      </c>
      <c r="D12" s="21">
        <v>0</v>
      </c>
      <c r="E12" s="21">
        <v>500000</v>
      </c>
      <c r="F12" s="22">
        <v>0</v>
      </c>
      <c r="G12" s="22">
        <v>0</v>
      </c>
      <c r="H12" s="21">
        <v>110000</v>
      </c>
      <c r="I12" s="22">
        <v>0</v>
      </c>
      <c r="J12" s="22">
        <v>0</v>
      </c>
      <c r="K12" s="21">
        <v>110000</v>
      </c>
      <c r="L12" s="22">
        <v>0</v>
      </c>
      <c r="M12" s="22">
        <v>0</v>
      </c>
    </row>
    <row r="13" spans="1:13" outlineLevel="1" x14ac:dyDescent="0.25">
      <c r="A13" s="27" t="s">
        <v>74</v>
      </c>
      <c r="B13" s="16" t="s">
        <v>7</v>
      </c>
      <c r="C13" s="21">
        <v>34261672.810000002</v>
      </c>
      <c r="D13" s="21">
        <v>37941497.18</v>
      </c>
      <c r="E13" s="21">
        <v>36903076.509999998</v>
      </c>
      <c r="F13" s="22">
        <f t="shared" si="1"/>
        <v>107.70950010131743</v>
      </c>
      <c r="G13" s="22">
        <f t="shared" si="2"/>
        <v>97.263100438357554</v>
      </c>
      <c r="H13" s="21">
        <v>27090518.359999999</v>
      </c>
      <c r="I13" s="22">
        <f t="shared" si="3"/>
        <v>79.069456153620891</v>
      </c>
      <c r="J13" s="22">
        <f t="shared" si="4"/>
        <v>71.400762683345434</v>
      </c>
      <c r="K13" s="21">
        <v>27090518.359999999</v>
      </c>
      <c r="L13" s="22">
        <f t="shared" si="5"/>
        <v>79.069456153620891</v>
      </c>
      <c r="M13" s="22">
        <f t="shared" si="6"/>
        <v>71.400762683345434</v>
      </c>
    </row>
    <row r="14" spans="1:13" ht="28.5" x14ac:dyDescent="0.25">
      <c r="A14" s="13" t="s">
        <v>36</v>
      </c>
      <c r="B14" s="17" t="s">
        <v>8</v>
      </c>
      <c r="C14" s="23">
        <f>SUM(C15:C16)</f>
        <v>7553117.25</v>
      </c>
      <c r="D14" s="23">
        <f>SUM(D15:D16)</f>
        <v>2390755.94</v>
      </c>
      <c r="E14" s="23">
        <f>SUM(E15:E16)</f>
        <v>651996.85</v>
      </c>
      <c r="F14" s="24">
        <f t="shared" si="1"/>
        <v>8.6321558161962866</v>
      </c>
      <c r="G14" s="24">
        <f t="shared" si="2"/>
        <v>27.271577123008218</v>
      </c>
      <c r="H14" s="23">
        <f>SUM(H15:H16)</f>
        <v>496996.85</v>
      </c>
      <c r="I14" s="24">
        <f t="shared" si="3"/>
        <v>6.5800229699863326</v>
      </c>
      <c r="J14" s="24">
        <f t="shared" si="4"/>
        <v>20.788272097736584</v>
      </c>
      <c r="K14" s="23">
        <f>SUM(K15:K16)</f>
        <v>496996.85</v>
      </c>
      <c r="L14" s="24">
        <f t="shared" si="5"/>
        <v>6.5800229699863326</v>
      </c>
      <c r="M14" s="24">
        <f t="shared" si="6"/>
        <v>20.788272097736584</v>
      </c>
    </row>
    <row r="15" spans="1:13" ht="20.25" customHeight="1" outlineLevel="1" x14ac:dyDescent="0.25">
      <c r="A15" s="15" t="s">
        <v>79</v>
      </c>
      <c r="B15" s="16" t="s">
        <v>9</v>
      </c>
      <c r="C15" s="21">
        <v>780941.15</v>
      </c>
      <c r="D15" s="21">
        <v>1840755.94</v>
      </c>
      <c r="E15" s="21">
        <v>551996.85</v>
      </c>
      <c r="F15" s="22">
        <f t="shared" si="1"/>
        <v>70.683539982494196</v>
      </c>
      <c r="G15" s="22">
        <f t="shared" si="2"/>
        <v>29.987508827487474</v>
      </c>
      <c r="H15" s="21">
        <v>496996.85</v>
      </c>
      <c r="I15" s="22">
        <f t="shared" si="3"/>
        <v>63.6407557726981</v>
      </c>
      <c r="J15" s="22">
        <f t="shared" si="4"/>
        <v>26.999605933636158</v>
      </c>
      <c r="K15" s="21">
        <v>496996.85</v>
      </c>
      <c r="L15" s="22">
        <f t="shared" si="5"/>
        <v>63.6407557726981</v>
      </c>
      <c r="M15" s="22">
        <f t="shared" si="6"/>
        <v>26.999605933636158</v>
      </c>
    </row>
    <row r="16" spans="1:13" ht="54" customHeight="1" outlineLevel="1" x14ac:dyDescent="0.25">
      <c r="A16" s="15" t="s">
        <v>80</v>
      </c>
      <c r="B16" s="18" t="s">
        <v>83</v>
      </c>
      <c r="C16" s="21">
        <v>6772176.0999999996</v>
      </c>
      <c r="D16" s="21">
        <v>550000</v>
      </c>
      <c r="E16" s="21">
        <v>100000</v>
      </c>
      <c r="F16" s="22">
        <f t="shared" si="1"/>
        <v>1.4766302370666351</v>
      </c>
      <c r="G16" s="22">
        <f t="shared" si="2"/>
        <v>18.181818181818183</v>
      </c>
      <c r="H16" s="21">
        <v>0</v>
      </c>
      <c r="I16" s="22">
        <v>0</v>
      </c>
      <c r="J16" s="22">
        <v>0</v>
      </c>
      <c r="K16" s="21">
        <v>0</v>
      </c>
      <c r="L16" s="22">
        <v>0</v>
      </c>
      <c r="M16" s="22">
        <v>0</v>
      </c>
    </row>
    <row r="17" spans="1:13" x14ac:dyDescent="0.25">
      <c r="A17" s="13" t="s">
        <v>37</v>
      </c>
      <c r="B17" s="17" t="s">
        <v>10</v>
      </c>
      <c r="C17" s="23">
        <f>SUM(C18:C22)</f>
        <v>24780332.259999998</v>
      </c>
      <c r="D17" s="23">
        <f t="shared" ref="D17:E17" si="7">SUM(D18:D22)</f>
        <v>60971796.439999998</v>
      </c>
      <c r="E17" s="23">
        <f t="shared" si="7"/>
        <v>24141236.299999997</v>
      </c>
      <c r="F17" s="24">
        <f t="shared" si="1"/>
        <v>97.420954839126111</v>
      </c>
      <c r="G17" s="24">
        <f t="shared" si="2"/>
        <v>39.594103683260279</v>
      </c>
      <c r="H17" s="23">
        <f>SUM(H18:H22)</f>
        <v>24462918.469999999</v>
      </c>
      <c r="I17" s="24">
        <f t="shared" si="3"/>
        <v>98.71908985452805</v>
      </c>
      <c r="J17" s="24">
        <f t="shared" si="4"/>
        <v>40.12169543679596</v>
      </c>
      <c r="K17" s="23">
        <f>SUM(K18:K22)</f>
        <v>21166132.079999998</v>
      </c>
      <c r="L17" s="24">
        <f t="shared" si="5"/>
        <v>85.41504552045906</v>
      </c>
      <c r="M17" s="24">
        <f t="shared" si="6"/>
        <v>34.714627607911758</v>
      </c>
    </row>
    <row r="18" spans="1:13" outlineLevel="1" x14ac:dyDescent="0.25">
      <c r="A18" s="15" t="s">
        <v>38</v>
      </c>
      <c r="B18" s="16" t="s">
        <v>11</v>
      </c>
      <c r="C18" s="21">
        <v>227433.22</v>
      </c>
      <c r="D18" s="21">
        <v>484490.68</v>
      </c>
      <c r="E18" s="21">
        <v>402525.81</v>
      </c>
      <c r="F18" s="22">
        <f t="shared" si="1"/>
        <v>176.98637428604317</v>
      </c>
      <c r="G18" s="22">
        <f t="shared" si="2"/>
        <v>83.082260736161118</v>
      </c>
      <c r="H18" s="21">
        <v>422507.98</v>
      </c>
      <c r="I18" s="22">
        <v>0</v>
      </c>
      <c r="J18" s="22">
        <f t="shared" si="4"/>
        <v>87.206626967519782</v>
      </c>
      <c r="K18" s="21">
        <v>228288.84</v>
      </c>
      <c r="L18" s="22">
        <v>0</v>
      </c>
      <c r="M18" s="22">
        <f t="shared" si="6"/>
        <v>47.119346031589302</v>
      </c>
    </row>
    <row r="19" spans="1:13" outlineLevel="1" x14ac:dyDescent="0.25">
      <c r="A19" s="15" t="s">
        <v>39</v>
      </c>
      <c r="B19" s="16" t="s">
        <v>12</v>
      </c>
      <c r="C19" s="21">
        <v>199998.35</v>
      </c>
      <c r="D19" s="21">
        <v>269994.76</v>
      </c>
      <c r="E19" s="21">
        <v>0</v>
      </c>
      <c r="F19" s="22">
        <f t="shared" si="1"/>
        <v>0</v>
      </c>
      <c r="G19" s="22">
        <f t="shared" si="2"/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</row>
    <row r="20" spans="1:13" outlineLevel="1" x14ac:dyDescent="0.25">
      <c r="A20" s="15" t="s">
        <v>40</v>
      </c>
      <c r="B20" s="16" t="s">
        <v>13</v>
      </c>
      <c r="C20" s="21">
        <v>2567398.35</v>
      </c>
      <c r="D20" s="21">
        <v>3982899.36</v>
      </c>
      <c r="E20" s="21">
        <v>4536904.45</v>
      </c>
      <c r="F20" s="22">
        <f t="shared" si="1"/>
        <v>176.71213545806012</v>
      </c>
      <c r="G20" s="22">
        <f t="shared" si="2"/>
        <v>113.9095929855481</v>
      </c>
      <c r="H20" s="21">
        <v>4536904.45</v>
      </c>
      <c r="I20" s="22">
        <f t="shared" si="3"/>
        <v>176.71213545806012</v>
      </c>
      <c r="J20" s="22">
        <f t="shared" si="4"/>
        <v>113.9095929855481</v>
      </c>
      <c r="K20" s="21">
        <v>5040729.5999999996</v>
      </c>
      <c r="L20" s="22">
        <f t="shared" si="5"/>
        <v>196.33609252728544</v>
      </c>
      <c r="M20" s="22">
        <f t="shared" si="6"/>
        <v>126.55930126238488</v>
      </c>
    </row>
    <row r="21" spans="1:13" outlineLevel="1" x14ac:dyDescent="0.25">
      <c r="A21" s="15" t="s">
        <v>41</v>
      </c>
      <c r="B21" s="16" t="s">
        <v>14</v>
      </c>
      <c r="C21" s="21">
        <v>21525502.34</v>
      </c>
      <c r="D21" s="21">
        <v>55574165.670000002</v>
      </c>
      <c r="E21" s="21">
        <v>18741806.039999999</v>
      </c>
      <c r="F21" s="22">
        <f t="shared" si="1"/>
        <v>87.067914810855925</v>
      </c>
      <c r="G21" s="22">
        <f t="shared" si="2"/>
        <v>33.723953952433668</v>
      </c>
      <c r="H21" s="21">
        <v>19043506.039999999</v>
      </c>
      <c r="I21" s="22">
        <f t="shared" si="3"/>
        <v>88.469508117411948</v>
      </c>
      <c r="J21" s="22">
        <f t="shared" si="4"/>
        <v>34.26683209799414</v>
      </c>
      <c r="K21" s="21">
        <v>15437113.640000001</v>
      </c>
      <c r="L21" s="22">
        <f t="shared" si="5"/>
        <v>71.715462878252168</v>
      </c>
      <c r="M21" s="22">
        <f t="shared" si="6"/>
        <v>27.777499587966375</v>
      </c>
    </row>
    <row r="22" spans="1:13" outlineLevel="1" x14ac:dyDescent="0.25">
      <c r="A22" s="15" t="s">
        <v>42</v>
      </c>
      <c r="B22" s="16" t="s">
        <v>15</v>
      </c>
      <c r="C22" s="21">
        <v>260000</v>
      </c>
      <c r="D22" s="21">
        <v>660245.97</v>
      </c>
      <c r="E22" s="21">
        <v>460000</v>
      </c>
      <c r="F22" s="22">
        <f t="shared" si="1"/>
        <v>176.92307692307691</v>
      </c>
      <c r="G22" s="22">
        <f t="shared" si="2"/>
        <v>69.671004580308164</v>
      </c>
      <c r="H22" s="21">
        <v>460000</v>
      </c>
      <c r="I22" s="22">
        <f t="shared" si="3"/>
        <v>176.92307692307691</v>
      </c>
      <c r="J22" s="22">
        <f t="shared" si="4"/>
        <v>69.671004580308164</v>
      </c>
      <c r="K22" s="21">
        <v>460000</v>
      </c>
      <c r="L22" s="22">
        <f t="shared" si="5"/>
        <v>176.92307692307691</v>
      </c>
      <c r="M22" s="22">
        <f t="shared" si="6"/>
        <v>69.671004580308164</v>
      </c>
    </row>
    <row r="23" spans="1:13" ht="21" customHeight="1" x14ac:dyDescent="0.25">
      <c r="A23" s="13" t="s">
        <v>43</v>
      </c>
      <c r="B23" s="17" t="s">
        <v>16</v>
      </c>
      <c r="C23" s="23">
        <f>SUM(C24:C26)</f>
        <v>30014068.760000002</v>
      </c>
      <c r="D23" s="23">
        <f t="shared" ref="D23:E23" si="8">SUM(D24:D26)</f>
        <v>11333282.719999999</v>
      </c>
      <c r="E23" s="23">
        <f t="shared" si="8"/>
        <v>10791963.370000001</v>
      </c>
      <c r="F23" s="24">
        <f t="shared" si="1"/>
        <v>35.956349191758171</v>
      </c>
      <c r="G23" s="24">
        <f t="shared" si="2"/>
        <v>95.223631463417718</v>
      </c>
      <c r="H23" s="23">
        <f>SUM(H24:H26)</f>
        <v>10025007.050000001</v>
      </c>
      <c r="I23" s="24">
        <f t="shared" si="3"/>
        <v>33.40102646582995</v>
      </c>
      <c r="J23" s="24">
        <f t="shared" si="4"/>
        <v>88.456339594429551</v>
      </c>
      <c r="K23" s="23">
        <f>SUM(K24:K26)</f>
        <v>10025007.050000001</v>
      </c>
      <c r="L23" s="24">
        <f t="shared" si="5"/>
        <v>33.40102646582995</v>
      </c>
      <c r="M23" s="24">
        <f t="shared" si="6"/>
        <v>88.456339594429551</v>
      </c>
    </row>
    <row r="24" spans="1:13" x14ac:dyDescent="0.25">
      <c r="A24" s="15" t="s">
        <v>44</v>
      </c>
      <c r="B24" s="18" t="s">
        <v>35</v>
      </c>
      <c r="C24" s="21">
        <v>718681.35</v>
      </c>
      <c r="D24" s="21">
        <v>1068408.99</v>
      </c>
      <c r="E24" s="21">
        <v>981481.13</v>
      </c>
      <c r="F24" s="22">
        <f t="shared" si="1"/>
        <v>136.56694027192998</v>
      </c>
      <c r="G24" s="22">
        <f t="shared" si="2"/>
        <v>91.86380301798097</v>
      </c>
      <c r="H24" s="21">
        <v>732341.38</v>
      </c>
      <c r="I24" s="22">
        <f t="shared" si="3"/>
        <v>101.9007074553973</v>
      </c>
      <c r="J24" s="22">
        <f t="shared" si="4"/>
        <v>68.5450409772385</v>
      </c>
      <c r="K24" s="21">
        <v>732341.38</v>
      </c>
      <c r="L24" s="22">
        <f t="shared" si="5"/>
        <v>101.9007074553973</v>
      </c>
      <c r="M24" s="22">
        <f t="shared" si="6"/>
        <v>68.5450409772385</v>
      </c>
    </row>
    <row r="25" spans="1:13" outlineLevel="1" x14ac:dyDescent="0.25">
      <c r="A25" s="15" t="s">
        <v>45</v>
      </c>
      <c r="B25" s="18" t="s">
        <v>17</v>
      </c>
      <c r="C25" s="21">
        <v>26986835.620000001</v>
      </c>
      <c r="D25" s="21">
        <v>6710445.8899999997</v>
      </c>
      <c r="E25" s="21">
        <v>7788581.4500000002</v>
      </c>
      <c r="F25" s="22">
        <f t="shared" si="1"/>
        <v>28.860669548925795</v>
      </c>
      <c r="G25" s="22">
        <f t="shared" si="2"/>
        <v>116.06652639292798</v>
      </c>
      <c r="H25" s="21">
        <v>5369408.9500000002</v>
      </c>
      <c r="I25" s="22">
        <f t="shared" si="3"/>
        <v>19.896400695532897</v>
      </c>
      <c r="J25" s="22">
        <f t="shared" si="4"/>
        <v>80.015680597344044</v>
      </c>
      <c r="K25" s="21">
        <v>5369408.9500000002</v>
      </c>
      <c r="L25" s="22">
        <f t="shared" si="5"/>
        <v>19.896400695532897</v>
      </c>
      <c r="M25" s="22">
        <f t="shared" si="6"/>
        <v>80.015680597344044</v>
      </c>
    </row>
    <row r="26" spans="1:13" outlineLevel="1" x14ac:dyDescent="0.25">
      <c r="A26" s="15" t="s">
        <v>46</v>
      </c>
      <c r="B26" s="18" t="s">
        <v>18</v>
      </c>
      <c r="C26" s="21">
        <v>2308551.79</v>
      </c>
      <c r="D26" s="21">
        <v>3554427.84</v>
      </c>
      <c r="E26" s="21">
        <v>2021900.79</v>
      </c>
      <c r="F26" s="22">
        <f t="shared" si="1"/>
        <v>87.583081252857667</v>
      </c>
      <c r="G26" s="22">
        <f t="shared" si="2"/>
        <v>56.884001617543035</v>
      </c>
      <c r="H26" s="21">
        <v>3923256.72</v>
      </c>
      <c r="I26" s="22">
        <f t="shared" si="3"/>
        <v>169.94449667512117</v>
      </c>
      <c r="J26" s="22">
        <f t="shared" si="4"/>
        <v>110.37660339729953</v>
      </c>
      <c r="K26" s="21">
        <v>3923256.72</v>
      </c>
      <c r="L26" s="22">
        <f t="shared" si="5"/>
        <v>169.94449667512117</v>
      </c>
      <c r="M26" s="22">
        <f t="shared" si="6"/>
        <v>110.37660339729953</v>
      </c>
    </row>
    <row r="27" spans="1:13" x14ac:dyDescent="0.25">
      <c r="A27" s="13" t="s">
        <v>47</v>
      </c>
      <c r="B27" s="17" t="s">
        <v>19</v>
      </c>
      <c r="C27" s="23">
        <f>SUM(C28:C33)</f>
        <v>428630776.97000003</v>
      </c>
      <c r="D27" s="23">
        <f t="shared" ref="D27:E27" si="9">SUM(D28:D33)</f>
        <v>296699242.84000003</v>
      </c>
      <c r="E27" s="23">
        <f t="shared" si="9"/>
        <v>298139528.98000002</v>
      </c>
      <c r="F27" s="24">
        <f t="shared" si="1"/>
        <v>69.556257972783612</v>
      </c>
      <c r="G27" s="24">
        <f t="shared" si="2"/>
        <v>100.48543640563878</v>
      </c>
      <c r="H27" s="23">
        <f>SUM(H28:H33)</f>
        <v>265461963.85999998</v>
      </c>
      <c r="I27" s="24">
        <f t="shared" si="3"/>
        <v>61.932548506328963</v>
      </c>
      <c r="J27" s="24">
        <f t="shared" si="4"/>
        <v>89.471736199594801</v>
      </c>
      <c r="K27" s="23">
        <f>SUM(K28:K33)</f>
        <v>247629176.90999997</v>
      </c>
      <c r="L27" s="24">
        <f t="shared" si="5"/>
        <v>57.772141016213496</v>
      </c>
      <c r="M27" s="24">
        <f t="shared" si="6"/>
        <v>83.461344403746281</v>
      </c>
    </row>
    <row r="28" spans="1:13" outlineLevel="1" x14ac:dyDescent="0.25">
      <c r="A28" s="15" t="s">
        <v>48</v>
      </c>
      <c r="B28" s="16" t="s">
        <v>20</v>
      </c>
      <c r="C28" s="21">
        <v>96675230.140000001</v>
      </c>
      <c r="D28" s="25">
        <v>88019859.150000006</v>
      </c>
      <c r="E28" s="21">
        <v>90250902.469999999</v>
      </c>
      <c r="F28" s="22">
        <f t="shared" si="1"/>
        <v>93.354732478322916</v>
      </c>
      <c r="G28" s="22">
        <f t="shared" si="2"/>
        <v>102.53470448776558</v>
      </c>
      <c r="H28" s="21">
        <v>74277627.310000002</v>
      </c>
      <c r="I28" s="22">
        <f t="shared" si="3"/>
        <v>76.832118426234956</v>
      </c>
      <c r="J28" s="22">
        <f t="shared" si="4"/>
        <v>84.387350794800724</v>
      </c>
      <c r="K28" s="21">
        <v>74554077.950000003</v>
      </c>
      <c r="L28" s="22">
        <f t="shared" si="5"/>
        <v>77.118076514568102</v>
      </c>
      <c r="M28" s="22">
        <f t="shared" si="6"/>
        <v>84.701428370781485</v>
      </c>
    </row>
    <row r="29" spans="1:13" outlineLevel="1" x14ac:dyDescent="0.25">
      <c r="A29" s="15" t="s">
        <v>49</v>
      </c>
      <c r="B29" s="16" t="s">
        <v>21</v>
      </c>
      <c r="C29" s="21">
        <v>239659890.41</v>
      </c>
      <c r="D29" s="25">
        <v>159281279.94999999</v>
      </c>
      <c r="E29" s="21">
        <v>170415277.62</v>
      </c>
      <c r="F29" s="22">
        <f t="shared" si="1"/>
        <v>71.107133249731845</v>
      </c>
      <c r="G29" s="22">
        <f t="shared" si="2"/>
        <v>106.99014829206237</v>
      </c>
      <c r="H29" s="21">
        <v>161333006.78999999</v>
      </c>
      <c r="I29" s="22">
        <f t="shared" si="3"/>
        <v>67.31748333607193</v>
      </c>
      <c r="J29" s="22">
        <f t="shared" si="4"/>
        <v>101.28811549018444</v>
      </c>
      <c r="K29" s="21">
        <v>143223769.19999999</v>
      </c>
      <c r="L29" s="22">
        <f t="shared" si="5"/>
        <v>59.761259572880064</v>
      </c>
      <c r="M29" s="22">
        <f t="shared" si="6"/>
        <v>89.918770896968809</v>
      </c>
    </row>
    <row r="30" spans="1:13" outlineLevel="1" x14ac:dyDescent="0.25">
      <c r="A30" s="15" t="s">
        <v>50</v>
      </c>
      <c r="B30" s="16" t="s">
        <v>22</v>
      </c>
      <c r="C30" s="21">
        <v>76311087.359999999</v>
      </c>
      <c r="D30" s="25">
        <v>30214321.829999998</v>
      </c>
      <c r="E30" s="21">
        <v>18586037.440000001</v>
      </c>
      <c r="F30" s="22">
        <f t="shared" si="1"/>
        <v>24.35561866956472</v>
      </c>
      <c r="G30" s="22">
        <f t="shared" si="2"/>
        <v>61.51399837657717</v>
      </c>
      <c r="H30" s="21">
        <v>14948402.310000001</v>
      </c>
      <c r="I30" s="22">
        <f t="shared" si="3"/>
        <v>19.588768588082665</v>
      </c>
      <c r="J30" s="22">
        <f t="shared" si="4"/>
        <v>49.474558436581006</v>
      </c>
      <c r="K30" s="21">
        <v>14948402.310000001</v>
      </c>
      <c r="L30" s="22">
        <f t="shared" si="5"/>
        <v>19.588768588082665</v>
      </c>
      <c r="M30" s="22">
        <f t="shared" si="6"/>
        <v>49.474558436581006</v>
      </c>
    </row>
    <row r="31" spans="1:13" ht="30" outlineLevel="1" x14ac:dyDescent="0.25">
      <c r="A31" s="15" t="s">
        <v>51</v>
      </c>
      <c r="B31" s="16" t="s">
        <v>23</v>
      </c>
      <c r="C31" s="21">
        <v>73640</v>
      </c>
      <c r="D31" s="25">
        <v>172800</v>
      </c>
      <c r="E31" s="21">
        <v>129000</v>
      </c>
      <c r="F31" s="22">
        <f t="shared" si="1"/>
        <v>175.17653449212384</v>
      </c>
      <c r="G31" s="22">
        <f t="shared" si="2"/>
        <v>74.652777777777786</v>
      </c>
      <c r="H31" s="21">
        <v>122500</v>
      </c>
      <c r="I31" s="22">
        <f t="shared" si="3"/>
        <v>166.34980988593156</v>
      </c>
      <c r="J31" s="22">
        <f t="shared" si="4"/>
        <v>70.891203703703709</v>
      </c>
      <c r="K31" s="21">
        <v>122500</v>
      </c>
      <c r="L31" s="22">
        <f t="shared" si="5"/>
        <v>166.34980988593156</v>
      </c>
      <c r="M31" s="22">
        <f t="shared" si="6"/>
        <v>70.891203703703709</v>
      </c>
    </row>
    <row r="32" spans="1:13" outlineLevel="1" x14ac:dyDescent="0.25">
      <c r="A32" s="15" t="s">
        <v>81</v>
      </c>
      <c r="B32" s="16" t="s">
        <v>24</v>
      </c>
      <c r="C32" s="21">
        <v>1314329.96</v>
      </c>
      <c r="D32" s="25">
        <v>728990</v>
      </c>
      <c r="E32" s="21">
        <v>450490</v>
      </c>
      <c r="F32" s="22">
        <f t="shared" si="1"/>
        <v>34.27525915942752</v>
      </c>
      <c r="G32" s="22">
        <f t="shared" si="2"/>
        <v>61.796458113280018</v>
      </c>
      <c r="H32" s="21">
        <v>467490</v>
      </c>
      <c r="I32" s="22">
        <f t="shared" si="3"/>
        <v>35.568693876536152</v>
      </c>
      <c r="J32" s="22">
        <f t="shared" si="4"/>
        <v>64.128451693438876</v>
      </c>
      <c r="K32" s="21">
        <v>467490</v>
      </c>
      <c r="L32" s="22">
        <f t="shared" si="5"/>
        <v>35.568693876536152</v>
      </c>
      <c r="M32" s="22">
        <f t="shared" si="6"/>
        <v>64.128451693438876</v>
      </c>
    </row>
    <row r="33" spans="1:13" outlineLevel="1" x14ac:dyDescent="0.25">
      <c r="A33" s="15" t="s">
        <v>52</v>
      </c>
      <c r="B33" s="16" t="s">
        <v>25</v>
      </c>
      <c r="C33" s="21">
        <v>14596599.1</v>
      </c>
      <c r="D33" s="25">
        <v>18281991.91</v>
      </c>
      <c r="E33" s="21">
        <v>18307821.449999999</v>
      </c>
      <c r="F33" s="22">
        <f t="shared" si="1"/>
        <v>125.42525368118112</v>
      </c>
      <c r="G33" s="22">
        <f t="shared" si="2"/>
        <v>100.14128405770637</v>
      </c>
      <c r="H33" s="21">
        <v>14312937.449999999</v>
      </c>
      <c r="I33" s="22">
        <f t="shared" si="3"/>
        <v>98.056659307715037</v>
      </c>
      <c r="J33" s="22">
        <f t="shared" si="4"/>
        <v>78.289813935269365</v>
      </c>
      <c r="K33" s="21">
        <v>14312937.449999999</v>
      </c>
      <c r="L33" s="22">
        <f t="shared" si="5"/>
        <v>98.056659307715037</v>
      </c>
      <c r="M33" s="22">
        <f t="shared" si="6"/>
        <v>78.289813935269365</v>
      </c>
    </row>
    <row r="34" spans="1:13" x14ac:dyDescent="0.25">
      <c r="A34" s="13" t="s">
        <v>53</v>
      </c>
      <c r="B34" s="17" t="s">
        <v>26</v>
      </c>
      <c r="C34" s="23">
        <f>C35</f>
        <v>23171840.5</v>
      </c>
      <c r="D34" s="23">
        <f t="shared" ref="D34:E34" si="10">D35</f>
        <v>37342297.350000001</v>
      </c>
      <c r="E34" s="23">
        <f t="shared" si="10"/>
        <v>18032730.75</v>
      </c>
      <c r="F34" s="24">
        <f t="shared" si="1"/>
        <v>77.821745536354783</v>
      </c>
      <c r="G34" s="24">
        <f t="shared" si="2"/>
        <v>48.290362483549771</v>
      </c>
      <c r="H34" s="23">
        <f>H35</f>
        <v>14055082.5</v>
      </c>
      <c r="I34" s="24">
        <f t="shared" si="3"/>
        <v>60.65587453012202</v>
      </c>
      <c r="J34" s="24">
        <f t="shared" si="4"/>
        <v>37.638505119985602</v>
      </c>
      <c r="K34" s="23">
        <f>K35</f>
        <v>13978117.810000001</v>
      </c>
      <c r="L34" s="24">
        <f t="shared" si="5"/>
        <v>60.323727025481645</v>
      </c>
      <c r="M34" s="24">
        <f t="shared" si="6"/>
        <v>37.432399187941229</v>
      </c>
    </row>
    <row r="35" spans="1:13" outlineLevel="1" x14ac:dyDescent="0.25">
      <c r="A35" s="15" t="s">
        <v>54</v>
      </c>
      <c r="B35" s="16" t="s">
        <v>27</v>
      </c>
      <c r="C35" s="21">
        <v>23171840.5</v>
      </c>
      <c r="D35" s="21">
        <v>37342297.350000001</v>
      </c>
      <c r="E35" s="21">
        <v>18032730.75</v>
      </c>
      <c r="F35" s="22">
        <f t="shared" si="1"/>
        <v>77.821745536354783</v>
      </c>
      <c r="G35" s="22">
        <f t="shared" si="2"/>
        <v>48.290362483549771</v>
      </c>
      <c r="H35" s="21">
        <v>14055082.5</v>
      </c>
      <c r="I35" s="22">
        <f t="shared" si="3"/>
        <v>60.65587453012202</v>
      </c>
      <c r="J35" s="22">
        <f t="shared" si="4"/>
        <v>37.638505119985602</v>
      </c>
      <c r="K35" s="21">
        <v>13978117.810000001</v>
      </c>
      <c r="L35" s="22">
        <f t="shared" si="5"/>
        <v>60.323727025481645</v>
      </c>
      <c r="M35" s="22">
        <f t="shared" si="6"/>
        <v>37.432399187941229</v>
      </c>
    </row>
    <row r="36" spans="1:13" x14ac:dyDescent="0.25">
      <c r="A36" s="13" t="s">
        <v>55</v>
      </c>
      <c r="B36" s="17" t="s">
        <v>28</v>
      </c>
      <c r="C36" s="23">
        <f>SUM(C37:C39)</f>
        <v>6492421.96</v>
      </c>
      <c r="D36" s="23">
        <f>SUM(D37:D40)</f>
        <v>12066861.41</v>
      </c>
      <c r="E36" s="23">
        <f t="shared" ref="D36:E36" si="11">SUM(E37:E39)</f>
        <v>10914861.01</v>
      </c>
      <c r="F36" s="24">
        <f t="shared" si="1"/>
        <v>168.11693813567226</v>
      </c>
      <c r="G36" s="24">
        <f t="shared" si="2"/>
        <v>90.45318943461703</v>
      </c>
      <c r="H36" s="23">
        <f>SUM(H37:H39)</f>
        <v>9161036.2699999996</v>
      </c>
      <c r="I36" s="24">
        <f t="shared" si="3"/>
        <v>141.10352540918333</v>
      </c>
      <c r="J36" s="24">
        <f t="shared" si="4"/>
        <v>75.918964830474494</v>
      </c>
      <c r="K36" s="23">
        <f>SUM(K37:K39)</f>
        <v>8099461.9100000001</v>
      </c>
      <c r="L36" s="24">
        <f t="shared" si="5"/>
        <v>124.75254935524862</v>
      </c>
      <c r="M36" s="24">
        <f t="shared" si="6"/>
        <v>67.121529242789236</v>
      </c>
    </row>
    <row r="37" spans="1:13" outlineLevel="1" x14ac:dyDescent="0.25">
      <c r="A37" s="15" t="s">
        <v>56</v>
      </c>
      <c r="B37" s="16" t="s">
        <v>29</v>
      </c>
      <c r="C37" s="21">
        <v>1924730.55</v>
      </c>
      <c r="D37" s="21">
        <v>2217974.52</v>
      </c>
      <c r="E37" s="21">
        <v>2217974.52</v>
      </c>
      <c r="F37" s="22">
        <f t="shared" si="1"/>
        <v>115.23558557326375</v>
      </c>
      <c r="G37" s="22">
        <f t="shared" si="2"/>
        <v>100</v>
      </c>
      <c r="H37" s="21">
        <v>2217974.52</v>
      </c>
      <c r="I37" s="22">
        <f t="shared" si="3"/>
        <v>115.23558557326375</v>
      </c>
      <c r="J37" s="22">
        <f t="shared" si="4"/>
        <v>100</v>
      </c>
      <c r="K37" s="21">
        <v>2217974.52</v>
      </c>
      <c r="L37" s="22">
        <f t="shared" si="5"/>
        <v>115.23558557326375</v>
      </c>
      <c r="M37" s="22">
        <f t="shared" si="6"/>
        <v>100</v>
      </c>
    </row>
    <row r="38" spans="1:13" outlineLevel="1" x14ac:dyDescent="0.25">
      <c r="A38" s="15" t="s">
        <v>57</v>
      </c>
      <c r="B38" s="16" t="s">
        <v>30</v>
      </c>
      <c r="C38" s="21">
        <v>20000</v>
      </c>
      <c r="D38" s="21">
        <v>227260</v>
      </c>
      <c r="E38" s="21">
        <v>177260</v>
      </c>
      <c r="F38" s="22">
        <f t="shared" si="1"/>
        <v>886.3</v>
      </c>
      <c r="G38" s="22">
        <f t="shared" si="2"/>
        <v>77.998767931004124</v>
      </c>
      <c r="H38" s="21">
        <v>177260</v>
      </c>
      <c r="I38" s="22">
        <f t="shared" si="3"/>
        <v>886.3</v>
      </c>
      <c r="J38" s="22">
        <v>0</v>
      </c>
      <c r="K38" s="21">
        <v>177260</v>
      </c>
      <c r="L38" s="22">
        <f t="shared" si="5"/>
        <v>886.3</v>
      </c>
      <c r="M38" s="22">
        <v>0</v>
      </c>
    </row>
    <row r="39" spans="1:13" outlineLevel="1" x14ac:dyDescent="0.25">
      <c r="A39" s="15" t="s">
        <v>58</v>
      </c>
      <c r="B39" s="16" t="s">
        <v>31</v>
      </c>
      <c r="C39" s="21">
        <v>4547691.41</v>
      </c>
      <c r="D39" s="21">
        <v>9521626.8900000006</v>
      </c>
      <c r="E39" s="21">
        <v>8519626.4900000002</v>
      </c>
      <c r="F39" s="22">
        <f t="shared" si="1"/>
        <v>187.33959105637732</v>
      </c>
      <c r="G39" s="22">
        <f t="shared" si="2"/>
        <v>89.476584079845196</v>
      </c>
      <c r="H39" s="21">
        <v>6765801.75</v>
      </c>
      <c r="I39" s="22">
        <f t="shared" si="3"/>
        <v>148.77442508791509</v>
      </c>
      <c r="J39" s="22">
        <f t="shared" si="4"/>
        <v>71.057203019640696</v>
      </c>
      <c r="K39" s="21">
        <v>5704227.3899999997</v>
      </c>
      <c r="L39" s="22">
        <f t="shared" si="5"/>
        <v>125.43127656940116</v>
      </c>
      <c r="M39" s="22">
        <f t="shared" si="6"/>
        <v>59.908117130600978</v>
      </c>
    </row>
    <row r="40" spans="1:13" outlineLevel="1" x14ac:dyDescent="0.25">
      <c r="A40" s="15" t="s">
        <v>94</v>
      </c>
      <c r="B40" s="16">
        <v>1006</v>
      </c>
      <c r="C40" s="21">
        <v>0</v>
      </c>
      <c r="D40" s="21">
        <v>100000</v>
      </c>
      <c r="E40" s="21">
        <v>0</v>
      </c>
      <c r="F40" s="22">
        <v>0</v>
      </c>
      <c r="G40" s="22">
        <f t="shared" si="2"/>
        <v>0</v>
      </c>
      <c r="H40" s="21">
        <v>0</v>
      </c>
      <c r="I40" s="22">
        <v>0</v>
      </c>
      <c r="J40" s="22">
        <f t="shared" si="4"/>
        <v>0</v>
      </c>
      <c r="K40" s="21">
        <v>0</v>
      </c>
      <c r="L40" s="22">
        <v>0</v>
      </c>
      <c r="M40" s="22">
        <f t="shared" si="6"/>
        <v>0</v>
      </c>
    </row>
    <row r="41" spans="1:13" x14ac:dyDescent="0.25">
      <c r="A41" s="13" t="s">
        <v>59</v>
      </c>
      <c r="B41" s="17" t="s">
        <v>32</v>
      </c>
      <c r="C41" s="23">
        <f>C42</f>
        <v>3307991.53</v>
      </c>
      <c r="D41" s="23">
        <f t="shared" ref="D41:E41" si="12">D42</f>
        <v>3638921.86</v>
      </c>
      <c r="E41" s="23">
        <f t="shared" si="12"/>
        <v>3597064.82</v>
      </c>
      <c r="F41" s="24">
        <f t="shared" si="1"/>
        <v>108.73863452727765</v>
      </c>
      <c r="G41" s="24">
        <f t="shared" si="2"/>
        <v>98.849740620701326</v>
      </c>
      <c r="H41" s="23">
        <f>H42</f>
        <v>2775824.05</v>
      </c>
      <c r="I41" s="24">
        <f t="shared" si="3"/>
        <v>83.912671021863233</v>
      </c>
      <c r="J41" s="24">
        <f t="shared" si="4"/>
        <v>76.281496464999663</v>
      </c>
      <c r="K41" s="23">
        <f>K42</f>
        <v>2755824.05</v>
      </c>
      <c r="L41" s="24">
        <f t="shared" si="5"/>
        <v>83.308074552415803</v>
      </c>
      <c r="M41" s="24">
        <f t="shared" si="6"/>
        <v>75.731883124305384</v>
      </c>
    </row>
    <row r="42" spans="1:13" outlineLevel="1" x14ac:dyDescent="0.25">
      <c r="A42" s="15" t="s">
        <v>60</v>
      </c>
      <c r="B42" s="16" t="s">
        <v>33</v>
      </c>
      <c r="C42" s="21">
        <v>3307991.53</v>
      </c>
      <c r="D42" s="21">
        <v>3638921.86</v>
      </c>
      <c r="E42" s="21">
        <v>3597064.82</v>
      </c>
      <c r="F42" s="22">
        <f t="shared" si="1"/>
        <v>108.73863452727765</v>
      </c>
      <c r="G42" s="22">
        <f t="shared" si="2"/>
        <v>98.849740620701326</v>
      </c>
      <c r="H42" s="21">
        <v>2775824.05</v>
      </c>
      <c r="I42" s="22">
        <f t="shared" si="3"/>
        <v>83.912671021863233</v>
      </c>
      <c r="J42" s="22">
        <f t="shared" si="4"/>
        <v>76.281496464999663</v>
      </c>
      <c r="K42" s="21">
        <v>2755824.05</v>
      </c>
      <c r="L42" s="22">
        <f t="shared" si="5"/>
        <v>83.308074552415803</v>
      </c>
      <c r="M42" s="22">
        <f t="shared" si="6"/>
        <v>75.731883124305384</v>
      </c>
    </row>
    <row r="43" spans="1:13" ht="21" customHeight="1" x14ac:dyDescent="0.25">
      <c r="A43" s="30" t="s">
        <v>75</v>
      </c>
      <c r="B43" s="30"/>
      <c r="C43" s="26">
        <f>C6+C14+C17+C23+C27+C34+C36+C41</f>
        <v>600635057.5</v>
      </c>
      <c r="D43" s="26">
        <f>D6+D14+D17+D23+D27+D34+D36+D41</f>
        <v>507902668.63000005</v>
      </c>
      <c r="E43" s="26">
        <f>E6+E14+E17+E23+E27+E34+E36+E41</f>
        <v>451915578.92000002</v>
      </c>
      <c r="F43" s="24">
        <f t="shared" si="1"/>
        <v>75.239627337270448</v>
      </c>
      <c r="G43" s="24">
        <f t="shared" si="2"/>
        <v>88.976807335740574</v>
      </c>
      <c r="H43" s="26">
        <f>H6+H14+H17+H23+H27+H34+H36+H41</f>
        <v>391245348.14999998</v>
      </c>
      <c r="I43" s="20">
        <f t="shared" si="3"/>
        <v>65.138613416683555</v>
      </c>
      <c r="J43" s="20">
        <f t="shared" si="4"/>
        <v>77.031559846954991</v>
      </c>
      <c r="K43" s="26">
        <f>K6+K14+K17+K23+K27+K34+K36+K41</f>
        <v>368953142.97000003</v>
      </c>
      <c r="L43" s="20">
        <f t="shared" si="5"/>
        <v>61.427174182219638</v>
      </c>
      <c r="M43" s="20">
        <f t="shared" si="6"/>
        <v>72.642489547298922</v>
      </c>
    </row>
    <row r="44" spans="1:13" x14ac:dyDescent="0.25">
      <c r="A44" s="31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"/>
      <c r="M44" s="3"/>
    </row>
    <row r="45" spans="1:13" x14ac:dyDescent="0.25">
      <c r="D45" s="12"/>
    </row>
  </sheetData>
  <mergeCells count="4">
    <mergeCell ref="A2:K2"/>
    <mergeCell ref="A43:B43"/>
    <mergeCell ref="A44:K44"/>
    <mergeCell ref="A1:M1"/>
  </mergeCells>
  <pageMargins left="0.78749999999999998" right="0.59027779999999996" top="0.59027779999999996" bottom="0.59027779999999996" header="0.39374999999999999" footer="0.51180550000000002"/>
  <pageSetup paperSize="9" scale="58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1</cp:lastModifiedBy>
  <cp:lastPrinted>2018-11-09T10:01:11Z</cp:lastPrinted>
  <dcterms:created xsi:type="dcterms:W3CDTF">2018-10-31T12:49:20Z</dcterms:created>
  <dcterms:modified xsi:type="dcterms:W3CDTF">2023-11-08T10:51:27Z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