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/>
</workbook>
</file>

<file path=xl/sharedStrings.xml><?xml version="1.0" encoding="utf-8"?>
<sst xmlns="http://schemas.openxmlformats.org/spreadsheetml/2006/main" count="283" uniqueCount="251">
  <si>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</si>
  <si>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</si>
  <si>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</si>
  <si>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</si>
  <si>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</si>
  <si>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</si>
  <si>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</si>
  <si>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</si>
  <si>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</si>
  <si>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</si>
  <si>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</si>
  <si>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</si>
  <si>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</si>
  <si>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</si>
  <si>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</si>
  <si>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</si>
  <si>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</si>
  <si>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</si>
  <si>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</si>
  <si>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</si>
  <si>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</si>
  <si>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</si>
  <si>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</si>
  <si>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</si>
  <si>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</si>
  <si>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</si>
  <si>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</si>
  <si>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</si>
  <si>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</si>
  <si>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</si>
  <si>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041 1 11 05013 10 0000 120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</si>
  <si>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</si>
  <si>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</si>
  <si>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</si>
  <si>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</si>
  <si>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</si>
  <si>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</si>
  <si>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</si>
  <si>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</si>
  <si>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</si>
  <si>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</si>
  <si>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</si>
  <si>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</si>
  <si>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</si>
  <si>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</si>
  <si>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</si>
  <si>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</si>
  <si>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</si>
  <si>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</si>
  <si>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</si>
  <si>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</si>
  <si>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</si>
  <si>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</si>
  <si>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</si>
  <si>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</si>
  <si>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</si>
  <si>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</si>
  <si>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</si>
  <si>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</si>
  <si>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</si>
  <si>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</si>
  <si>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</si>
  <si>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</si>
  <si>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</si>
  <si>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</si>
  <si>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</si>
  <si>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</si>
  <si>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</si>
  <si>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</si>
  <si>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</si>
  <si>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</si>
  <si>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</si>
  <si>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</si>
  <si>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</si>
  <si>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</si>
  <si>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</si>
  <si>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</si>
  <si>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</si>
  <si>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</si>
  <si>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</si>
  <si>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</si>
  <si>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</si>
  <si>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</si>
  <si>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</si>
  <si>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</si>
  <si>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</si>
  <si>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</si>
  <si>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</si>
  <si>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</si>
  <si>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</si>
  <si>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</si>
  <si>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</si>
  <si>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</si>
  <si>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</si>
  <si>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</si>
  <si>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</si>
  <si>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</si>
  <si>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</si>
  <si>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</si>
  <si>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</si>
  <si>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</si>
  <si>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</si>
  <si>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</si>
  <si>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</si>
  <si>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</si>
  <si>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</si>
  <si>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</si>
  <si>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</si>
  <si>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</si>
  <si>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</si>
  <si>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</si>
  <si>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</si>
  <si>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</si>
  <si>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</si>
  <si>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</si>
  <si>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</si>
  <si>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</si>
  <si>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</si>
  <si>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</si>
  <si>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</si>
  <si>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</si>
  <si>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</si>
  <si>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</si>
  <si>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</si>
  <si>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</si>
  <si>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</si>
  <si>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000 1 11 05013 10 0000 120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</si>
  <si>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</si>
  <si>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</si>
  <si>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</si>
  <si>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</si>
  <si>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</si>
  <si>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</si>
  <si>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</si>
  <si>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</si>
  <si>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</si>
  <si>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</si>
  <si>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</si>
  <si>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</si>
  <si>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</si>
  <si>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</si>
  <si>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</si>
  <si>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</si>
  <si>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</si>
  <si>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</si>
  <si>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</si>
  <si>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</si>
  <si>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</si>
  <si>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</si>
  <si>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</si>
  <si>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</si>
  <si>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</si>
  <si>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</si>
  <si>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</si>
  <si>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</si>
  <si>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</si>
  <si>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</si>
  <si>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</si>
  <si>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</si>
  <si>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</si>
  <si>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</si>
  <si>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</si>
  <si>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</si>
  <si>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</si>
  <si>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</si>
  <si>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</si>
  <si>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</si>
  <si>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</si>
  <si>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</si>
  <si>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</si>
  <si>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</si>
  <si>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</si>
  <si>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</si>
  <si>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</si>
  <si>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</si>
  <si>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</si>
  <si>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</si>
  <si>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</si>
  <si>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</si>
  <si>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</si>
  <si>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</si>
  <si>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</si>
  <si>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</si>
  <si>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</si>
  <si>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Субсидии бюджетам бюджетной системы Российской Федерации (межбюджетные субсидии)</t>
    </r>
    <r>
      <rPr>
        <i/>
        <sz val="10"/>
        <color indexed="56"/>
        <rFont val="Times New Roman"/>
        <family val="1"/>
      </rPr>
      <t xml:space="preserve"> </t>
    </r>
  </si>
  <si>
    <t xml:space="preserve">Прочие субсидии </t>
  </si>
  <si>
    <t xml:space="preserve">Прочие субсидии бюджетам муниципальных районов </t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</si>
  <si>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</si>
  <si>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</si>
  <si>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</si>
  <si>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</si>
  <si>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r>
  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</si>
  <si>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Приложение № 2</t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</si>
  <si>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</si>
  <si>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</si>
  <si>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</si>
  <si>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2017 год</t>
  </si>
  <si>
    <t>2018 год</t>
  </si>
  <si>
    <t>2019 год</t>
  </si>
  <si>
    <t xml:space="preserve">Доходы бюджета Южского муниципального района по кодам классификации доходов бюджетов на 2017 год и плановый период 2018 и 2019 годов </t>
  </si>
  <si>
    <t xml:space="preserve">на 2017 год и на плановый </t>
  </si>
  <si>
    <t>период 2018 и 2019 годов"</t>
  </si>
  <si>
    <t xml:space="preserve">НАЛОГОВЫЕ И НЕНАЛОГОВЫЕ ДОХОДЫ 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</si>
  <si>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</si>
  <si>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</si>
  <si>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</si>
  <si>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</si>
  <si>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</si>
  <si>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</si>
  <si>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</si>
  <si>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</si>
  <si>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</si>
  <si>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</si>
  <si>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</si>
  <si>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</si>
  <si>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</si>
  <si>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</si>
  <si>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</si>
  <si>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</si>
  <si>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</si>
  <si>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МАТЕРИАЛЬНЫХ И НЕМАТЕРИАЛЬНЫХ АКТИВОВ 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</si>
  <si>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</si>
  <si>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продажи земельных участков, государственная собственность на которые не разграничена</t>
    </r>
    <r>
      <rPr>
        <i/>
        <sz val="10"/>
        <color indexed="56"/>
        <rFont val="Times New Roman"/>
        <family val="1"/>
      </rPr>
      <t xml:space="preserve">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</si>
  <si>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</si>
  <si>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</si>
  <si>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</si>
  <si>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</si>
  <si>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041 1 13 02995 05 0000 130</t>
  </si>
  <si>
    <t>141 1 16 28000 01 0000 140</t>
  </si>
  <si>
    <t>415 1 16 90050 05 0000 140</t>
  </si>
  <si>
    <t>000 1 14 06013 10 0000 430</t>
  </si>
  <si>
    <t>041 1 14 06013 10 0000 430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</si>
  <si>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</si>
  <si>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</si>
  <si>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</si>
  <si>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</si>
  <si>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</si>
  <si>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</si>
  <si>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</si>
  <si>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</si>
  <si>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</si>
  <si>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</si>
  <si>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</si>
  <si>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</si>
  <si>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</si>
  <si>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</si>
  <si>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</si>
  <si>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</si>
  <si>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</si>
  <si>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</si>
  <si>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от 26.12.2016 № 105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</si>
</sst>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#,##0.0"/>
    <numFmt numFmtId="171" formatCode="#,##0.000"/>
  </numFmts>
  <fonts count="50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justify" vertical="top" wrapText="1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justify" vertical="top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43" fontId="2" fillId="0" borderId="10" xfId="6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0" xfId="0" applyNumberFormat="1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tabSelected="1" zoomScalePageLayoutView="0" workbookViewId="0" topLeftCell="A149">
      <selection activeCell="B5" sqref="B5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55" t="s">
        <v>192</v>
      </c>
      <c r="D1" s="55"/>
      <c r="E1" s="55"/>
    </row>
    <row r="2" spans="3:5" ht="18.75">
      <c r="C2" s="55" t="s">
        <v>70</v>
      </c>
      <c r="D2" s="55"/>
      <c r="E2" s="55"/>
    </row>
    <row r="3" spans="3:5" ht="18.75">
      <c r="C3" s="55" t="s">
        <v>71</v>
      </c>
      <c r="D3" s="55"/>
      <c r="E3" s="55"/>
    </row>
    <row r="4" spans="3:5" ht="18.75">
      <c r="C4" s="55" t="s">
        <v>72</v>
      </c>
      <c r="D4" s="55"/>
      <c r="E4" s="55"/>
    </row>
    <row r="5" spans="3:5" ht="18.75">
      <c r="C5" s="55" t="s">
        <v>71</v>
      </c>
      <c r="D5" s="55"/>
      <c r="E5" s="55"/>
    </row>
    <row r="6" spans="3:5" ht="18.75">
      <c r="C6" s="55" t="s">
        <v>200</v>
      </c>
      <c r="D6" s="55"/>
      <c r="E6" s="55"/>
    </row>
    <row r="7" spans="3:5" ht="18.75">
      <c r="C7" s="56" t="s">
        <v>201</v>
      </c>
      <c r="D7" s="56"/>
      <c r="E7" s="56"/>
    </row>
    <row r="8" spans="3:5" ht="18.75">
      <c r="C8" s="61" t="s">
        <v>250</v>
      </c>
      <c r="D8" s="56"/>
      <c r="E8" s="56"/>
    </row>
    <row r="9" ht="18.75">
      <c r="C9" s="5"/>
    </row>
    <row r="10" ht="18.75">
      <c r="E10" s="5" t="s">
        <v>73</v>
      </c>
    </row>
    <row r="12" spans="1:5" ht="40.5" customHeight="1">
      <c r="A12" s="60" t="s">
        <v>199</v>
      </c>
      <c r="B12" s="60"/>
      <c r="C12" s="60"/>
      <c r="D12" s="60"/>
      <c r="E12" s="60"/>
    </row>
    <row r="13" spans="1:3" ht="16.5" customHeight="1">
      <c r="A13" s="58"/>
      <c r="B13" s="58"/>
      <c r="C13" s="58"/>
    </row>
    <row r="14" spans="1:5" ht="42.75" customHeight="1">
      <c r="A14" s="59" t="s">
        <v>68</v>
      </c>
      <c r="B14" s="59" t="s">
        <v>69</v>
      </c>
      <c r="C14" s="59" t="s">
        <v>98</v>
      </c>
      <c r="D14" s="59"/>
      <c r="E14" s="59"/>
    </row>
    <row r="15" spans="1:5" ht="18.75">
      <c r="A15" s="59"/>
      <c r="B15" s="59"/>
      <c r="C15" s="45" t="s">
        <v>196</v>
      </c>
      <c r="D15" s="44" t="s">
        <v>197</v>
      </c>
      <c r="E15" s="44" t="s">
        <v>198</v>
      </c>
    </row>
    <row r="16" spans="1:5" ht="18.75">
      <c r="A16" s="29">
        <v>1</v>
      </c>
      <c r="B16" s="29">
        <v>2</v>
      </c>
      <c r="C16" s="6">
        <v>3</v>
      </c>
      <c r="D16" s="46">
        <v>4</v>
      </c>
      <c r="E16" s="46">
        <v>5</v>
      </c>
    </row>
    <row r="17" spans="1:5" ht="42" customHeight="1">
      <c r="A17" s="30" t="s">
        <v>11</v>
      </c>
      <c r="B17" s="31" t="s">
        <v>202</v>
      </c>
      <c r="C17" s="15">
        <f>C18+C28+C36+C47++C55+C68+C78+C89+C100</f>
        <v>62787985.89</v>
      </c>
      <c r="D17" s="15">
        <f>D18+D28+D36+D46+D47+D54+D55+D68+D78+D89+D100+D123</f>
        <v>62697496</v>
      </c>
      <c r="E17" s="15">
        <f>E18+E28+E36+E46+E47+E54+E55+E68+E78+E89+E100+E123</f>
        <v>62785593</v>
      </c>
    </row>
    <row r="18" spans="1:5" ht="18.75">
      <c r="A18" s="30" t="s">
        <v>12</v>
      </c>
      <c r="B18" s="31" t="s">
        <v>13</v>
      </c>
      <c r="C18" s="15">
        <f>C19</f>
        <v>45712800</v>
      </c>
      <c r="D18" s="15">
        <f>D19</f>
        <v>46000791</v>
      </c>
      <c r="E18" s="15">
        <f>E19</f>
        <v>46000791</v>
      </c>
    </row>
    <row r="19" spans="1:5" ht="18.75">
      <c r="A19" s="18" t="s">
        <v>14</v>
      </c>
      <c r="B19" s="19" t="s">
        <v>15</v>
      </c>
      <c r="C19" s="32">
        <f>C20+C22+C26+C24</f>
        <v>45712800</v>
      </c>
      <c r="D19" s="32">
        <f>D20+D22+D26+D24</f>
        <v>46000791</v>
      </c>
      <c r="E19" s="32">
        <f>E20+E22+E26+E24</f>
        <v>46000791</v>
      </c>
    </row>
    <row r="20" spans="1:5" ht="150.75" customHeight="1">
      <c r="A20" s="18" t="s">
        <v>105</v>
      </c>
      <c r="B20" s="13" t="s">
        <v>82</v>
      </c>
      <c r="C20" s="7">
        <f>C21</f>
        <v>45132800</v>
      </c>
      <c r="D20" s="7">
        <f>D21</f>
        <v>45417151</v>
      </c>
      <c r="E20" s="7">
        <f>E21</f>
        <v>45417151</v>
      </c>
    </row>
    <row r="21" spans="1:5" ht="153" customHeight="1">
      <c r="A21" s="18" t="s">
        <v>16</v>
      </c>
      <c r="B21" s="13" t="s">
        <v>82</v>
      </c>
      <c r="C21" s="7">
        <v>45132800</v>
      </c>
      <c r="D21" s="7">
        <v>45417151</v>
      </c>
      <c r="E21" s="7">
        <v>45417151</v>
      </c>
    </row>
    <row r="22" spans="1:5" ht="210" customHeight="1">
      <c r="A22" s="18" t="s">
        <v>106</v>
      </c>
      <c r="B22" s="13" t="s">
        <v>18</v>
      </c>
      <c r="C22" s="7">
        <f>C23</f>
        <v>238000</v>
      </c>
      <c r="D22" s="7">
        <f>D23</f>
        <v>239500</v>
      </c>
      <c r="E22" s="7">
        <f>E23</f>
        <v>239500</v>
      </c>
    </row>
    <row r="23" spans="1:5" ht="207" customHeight="1">
      <c r="A23" s="18" t="s">
        <v>17</v>
      </c>
      <c r="B23" s="13" t="s">
        <v>18</v>
      </c>
      <c r="C23" s="7">
        <v>238000</v>
      </c>
      <c r="D23" s="47">
        <v>239500</v>
      </c>
      <c r="E23" s="47">
        <v>239500</v>
      </c>
    </row>
    <row r="24" spans="1:5" ht="94.5" customHeight="1">
      <c r="A24" s="18" t="s">
        <v>107</v>
      </c>
      <c r="B24" s="19" t="s">
        <v>76</v>
      </c>
      <c r="C24" s="8">
        <f>C25</f>
        <v>112000</v>
      </c>
      <c r="D24" s="8">
        <f>D25</f>
        <v>112700</v>
      </c>
      <c r="E24" s="8">
        <f>E25</f>
        <v>112700</v>
      </c>
    </row>
    <row r="25" spans="1:5" ht="93.75">
      <c r="A25" s="18" t="s">
        <v>19</v>
      </c>
      <c r="B25" s="19" t="s">
        <v>76</v>
      </c>
      <c r="C25" s="8">
        <v>112000</v>
      </c>
      <c r="D25" s="8">
        <v>112700</v>
      </c>
      <c r="E25" s="8">
        <v>112700</v>
      </c>
    </row>
    <row r="26" spans="1:5" ht="186.75" customHeight="1">
      <c r="A26" s="43" t="s">
        <v>108</v>
      </c>
      <c r="B26" s="49" t="s">
        <v>195</v>
      </c>
      <c r="C26" s="8">
        <f>C27</f>
        <v>230000</v>
      </c>
      <c r="D26" s="8">
        <f>D27</f>
        <v>231440</v>
      </c>
      <c r="E26" s="8">
        <f>E27</f>
        <v>231440</v>
      </c>
    </row>
    <row r="27" spans="1:5" ht="186.75" customHeight="1">
      <c r="A27" s="43" t="s">
        <v>20</v>
      </c>
      <c r="B27" s="49" t="s">
        <v>195</v>
      </c>
      <c r="C27" s="8">
        <v>230000</v>
      </c>
      <c r="D27" s="8">
        <v>231440</v>
      </c>
      <c r="E27" s="8">
        <v>231440</v>
      </c>
    </row>
    <row r="28" spans="1:5" s="10" customFormat="1" ht="78" customHeight="1">
      <c r="A28" s="33" t="s">
        <v>74</v>
      </c>
      <c r="B28" s="9" t="s">
        <v>83</v>
      </c>
      <c r="C28" s="26">
        <f>C29</f>
        <v>4270947</v>
      </c>
      <c r="D28" s="26">
        <f>D29</f>
        <v>4451605</v>
      </c>
      <c r="E28" s="26">
        <f>E29</f>
        <v>4511702</v>
      </c>
    </row>
    <row r="29" spans="1:5" ht="56.25">
      <c r="A29" s="12" t="s">
        <v>75</v>
      </c>
      <c r="B29" s="11" t="s">
        <v>84</v>
      </c>
      <c r="C29" s="22">
        <f>C30+C32+C34</f>
        <v>4270947</v>
      </c>
      <c r="D29" s="22">
        <f>D30+D32+D34</f>
        <v>4451605</v>
      </c>
      <c r="E29" s="22">
        <f>E30+E32+E34</f>
        <v>4511702</v>
      </c>
    </row>
    <row r="30" spans="1:5" ht="131.25" customHeight="1">
      <c r="A30" s="12" t="s">
        <v>111</v>
      </c>
      <c r="B30" s="13" t="s">
        <v>85</v>
      </c>
      <c r="C30" s="22">
        <f>C31</f>
        <v>1383447</v>
      </c>
      <c r="D30" s="22">
        <f>D31</f>
        <v>1441985</v>
      </c>
      <c r="E30" s="22">
        <f>E31</f>
        <v>1461452</v>
      </c>
    </row>
    <row r="31" spans="1:5" ht="131.25" customHeight="1">
      <c r="A31" s="12" t="s">
        <v>153</v>
      </c>
      <c r="B31" s="13" t="s">
        <v>85</v>
      </c>
      <c r="C31" s="22">
        <v>1383447</v>
      </c>
      <c r="D31" s="22">
        <v>1441985</v>
      </c>
      <c r="E31" s="22">
        <v>1461452</v>
      </c>
    </row>
    <row r="32" spans="1:5" ht="168" customHeight="1">
      <c r="A32" s="12" t="s">
        <v>110</v>
      </c>
      <c r="B32" s="13" t="s">
        <v>86</v>
      </c>
      <c r="C32" s="8">
        <f>C33</f>
        <v>23000</v>
      </c>
      <c r="D32" s="8">
        <f>D33</f>
        <v>23950</v>
      </c>
      <c r="E32" s="8">
        <f>E33</f>
        <v>24273</v>
      </c>
    </row>
    <row r="33" spans="1:5" ht="168" customHeight="1">
      <c r="A33" s="12" t="s">
        <v>154</v>
      </c>
      <c r="B33" s="13" t="s">
        <v>86</v>
      </c>
      <c r="C33" s="8">
        <v>23000</v>
      </c>
      <c r="D33" s="8">
        <v>23950</v>
      </c>
      <c r="E33" s="8">
        <v>24273</v>
      </c>
    </row>
    <row r="34" spans="1:5" ht="150">
      <c r="A34" s="12" t="s">
        <v>109</v>
      </c>
      <c r="B34" s="13" t="s">
        <v>87</v>
      </c>
      <c r="C34" s="8">
        <f>C35</f>
        <v>2864500</v>
      </c>
      <c r="D34" s="8">
        <f>D35</f>
        <v>2985670</v>
      </c>
      <c r="E34" s="8">
        <f>E35</f>
        <v>3025977</v>
      </c>
    </row>
    <row r="35" spans="1:5" ht="150">
      <c r="A35" s="12" t="s">
        <v>155</v>
      </c>
      <c r="B35" s="13" t="s">
        <v>87</v>
      </c>
      <c r="C35" s="8">
        <v>2864500</v>
      </c>
      <c r="D35" s="8">
        <v>2985670</v>
      </c>
      <c r="E35" s="8">
        <v>3025977</v>
      </c>
    </row>
    <row r="36" spans="1:5" ht="37.5">
      <c r="A36" s="30" t="s">
        <v>21</v>
      </c>
      <c r="B36" s="34" t="s">
        <v>203</v>
      </c>
      <c r="C36" s="15">
        <f>C37+C40+C43</f>
        <v>6945600</v>
      </c>
      <c r="D36" s="15">
        <f>D37+D40+D43</f>
        <v>6946600</v>
      </c>
      <c r="E36" s="15">
        <f>E37+E40+E43</f>
        <v>6947100</v>
      </c>
    </row>
    <row r="37" spans="1:5" ht="37.5">
      <c r="A37" s="18" t="s">
        <v>77</v>
      </c>
      <c r="B37" s="19" t="s">
        <v>204</v>
      </c>
      <c r="C37" s="32">
        <f aca="true" t="shared" si="0" ref="C37:E38">C38</f>
        <v>6889800</v>
      </c>
      <c r="D37" s="32">
        <f t="shared" si="0"/>
        <v>6889800</v>
      </c>
      <c r="E37" s="32">
        <f t="shared" si="0"/>
        <v>6889800</v>
      </c>
    </row>
    <row r="38" spans="1:5" ht="37.5">
      <c r="A38" s="18" t="s">
        <v>113</v>
      </c>
      <c r="B38" s="19" t="s">
        <v>205</v>
      </c>
      <c r="C38" s="32">
        <f t="shared" si="0"/>
        <v>6889800</v>
      </c>
      <c r="D38" s="32">
        <f t="shared" si="0"/>
        <v>6889800</v>
      </c>
      <c r="E38" s="32">
        <f t="shared" si="0"/>
        <v>6889800</v>
      </c>
    </row>
    <row r="39" spans="1:5" ht="37.5">
      <c r="A39" s="43" t="s">
        <v>22</v>
      </c>
      <c r="B39" s="19" t="s">
        <v>206</v>
      </c>
      <c r="C39" s="32">
        <v>6889800</v>
      </c>
      <c r="D39" s="32">
        <v>6889800</v>
      </c>
      <c r="E39" s="32">
        <v>6889800</v>
      </c>
    </row>
    <row r="40" spans="1:5" ht="24" customHeight="1">
      <c r="A40" s="18" t="s">
        <v>78</v>
      </c>
      <c r="B40" s="19" t="s">
        <v>24</v>
      </c>
      <c r="C40" s="23">
        <f aca="true" t="shared" si="1" ref="C40:E41">C41</f>
        <v>1000</v>
      </c>
      <c r="D40" s="23">
        <f t="shared" si="1"/>
        <v>1000</v>
      </c>
      <c r="E40" s="23">
        <f t="shared" si="1"/>
        <v>1000</v>
      </c>
    </row>
    <row r="41" spans="1:5" ht="24" customHeight="1">
      <c r="A41" s="18" t="s">
        <v>125</v>
      </c>
      <c r="B41" s="19" t="s">
        <v>24</v>
      </c>
      <c r="C41" s="23">
        <f t="shared" si="1"/>
        <v>1000</v>
      </c>
      <c r="D41" s="23">
        <f t="shared" si="1"/>
        <v>1000</v>
      </c>
      <c r="E41" s="23">
        <f t="shared" si="1"/>
        <v>1000</v>
      </c>
    </row>
    <row r="42" spans="1:5" ht="24" customHeight="1">
      <c r="A42" s="18" t="s">
        <v>23</v>
      </c>
      <c r="B42" s="19" t="s">
        <v>24</v>
      </c>
      <c r="C42" s="8">
        <v>1000</v>
      </c>
      <c r="D42" s="8">
        <v>1000</v>
      </c>
      <c r="E42" s="8">
        <v>1000</v>
      </c>
    </row>
    <row r="43" spans="1:5" ht="64.5" customHeight="1">
      <c r="A43" s="18" t="s">
        <v>158</v>
      </c>
      <c r="B43" s="21" t="s">
        <v>159</v>
      </c>
      <c r="C43" s="23">
        <f>C45</f>
        <v>54800</v>
      </c>
      <c r="D43" s="23">
        <f>D45</f>
        <v>55800</v>
      </c>
      <c r="E43" s="23">
        <f>E45</f>
        <v>56300</v>
      </c>
    </row>
    <row r="44" spans="1:5" ht="82.5" customHeight="1">
      <c r="A44" s="18" t="s">
        <v>193</v>
      </c>
      <c r="B44" s="21" t="s">
        <v>207</v>
      </c>
      <c r="C44" s="23">
        <f>C45</f>
        <v>54800</v>
      </c>
      <c r="D44" s="23">
        <f>D45</f>
        <v>55800</v>
      </c>
      <c r="E44" s="23">
        <f>E45</f>
        <v>56300</v>
      </c>
    </row>
    <row r="45" spans="1:5" ht="81" customHeight="1">
      <c r="A45" s="18" t="s">
        <v>194</v>
      </c>
      <c r="B45" s="21" t="s">
        <v>208</v>
      </c>
      <c r="C45" s="23">
        <v>54800</v>
      </c>
      <c r="D45" s="48">
        <v>55800</v>
      </c>
      <c r="E45" s="48">
        <v>56300</v>
      </c>
    </row>
    <row r="46" spans="1:5" ht="24" customHeight="1" hidden="1">
      <c r="A46" s="24" t="s">
        <v>160</v>
      </c>
      <c r="B46" s="27" t="s">
        <v>161</v>
      </c>
      <c r="C46" s="41">
        <v>0</v>
      </c>
      <c r="D46" s="41">
        <v>0</v>
      </c>
      <c r="E46" s="41">
        <v>0</v>
      </c>
    </row>
    <row r="47" spans="1:5" ht="24.75" customHeight="1">
      <c r="A47" s="30" t="s">
        <v>25</v>
      </c>
      <c r="B47" s="34" t="s">
        <v>209</v>
      </c>
      <c r="C47" s="15">
        <f>C50+C53</f>
        <v>953000</v>
      </c>
      <c r="D47" s="15">
        <f>D50+D53</f>
        <v>1004000</v>
      </c>
      <c r="E47" s="15">
        <f>E50+E53</f>
        <v>1034000</v>
      </c>
    </row>
    <row r="48" spans="1:5" ht="63.75" customHeight="1">
      <c r="A48" s="18" t="s">
        <v>112</v>
      </c>
      <c r="B48" s="19" t="s">
        <v>210</v>
      </c>
      <c r="C48" s="14">
        <f aca="true" t="shared" si="2" ref="C48:E49">C49</f>
        <v>948000</v>
      </c>
      <c r="D48" s="14">
        <f t="shared" si="2"/>
        <v>1004000</v>
      </c>
      <c r="E48" s="14">
        <f t="shared" si="2"/>
        <v>1034000</v>
      </c>
    </row>
    <row r="49" spans="1:5" ht="102.75" customHeight="1">
      <c r="A49" s="35" t="s">
        <v>114</v>
      </c>
      <c r="B49" s="36" t="s">
        <v>211</v>
      </c>
      <c r="C49" s="14">
        <f t="shared" si="2"/>
        <v>948000</v>
      </c>
      <c r="D49" s="14">
        <f t="shared" si="2"/>
        <v>1004000</v>
      </c>
      <c r="E49" s="14">
        <f t="shared" si="2"/>
        <v>1034000</v>
      </c>
    </row>
    <row r="50" spans="1:5" ht="105" customHeight="1">
      <c r="A50" s="35" t="s">
        <v>26</v>
      </c>
      <c r="B50" s="36" t="s">
        <v>212</v>
      </c>
      <c r="C50" s="14">
        <v>948000</v>
      </c>
      <c r="D50" s="16">
        <v>1004000</v>
      </c>
      <c r="E50" s="16">
        <v>1034000</v>
      </c>
    </row>
    <row r="51" spans="1:5" ht="75">
      <c r="A51" s="18" t="s">
        <v>27</v>
      </c>
      <c r="B51" s="19" t="s">
        <v>88</v>
      </c>
      <c r="C51" s="8">
        <f aca="true" t="shared" si="3" ref="C51:E52">C52</f>
        <v>5000</v>
      </c>
      <c r="D51" s="8">
        <f t="shared" si="3"/>
        <v>0</v>
      </c>
      <c r="E51" s="8">
        <f t="shared" si="3"/>
        <v>0</v>
      </c>
    </row>
    <row r="52" spans="1:5" ht="56.25">
      <c r="A52" s="18" t="s">
        <v>115</v>
      </c>
      <c r="B52" s="13" t="s">
        <v>131</v>
      </c>
      <c r="C52" s="8">
        <f t="shared" si="3"/>
        <v>5000</v>
      </c>
      <c r="D52" s="8">
        <f t="shared" si="3"/>
        <v>0</v>
      </c>
      <c r="E52" s="8">
        <f t="shared" si="3"/>
        <v>0</v>
      </c>
    </row>
    <row r="53" spans="1:5" ht="56.25" customHeight="1">
      <c r="A53" s="18" t="s">
        <v>156</v>
      </c>
      <c r="B53" s="13" t="s">
        <v>131</v>
      </c>
      <c r="C53" s="8">
        <v>5000</v>
      </c>
      <c r="D53" s="48">
        <v>0</v>
      </c>
      <c r="E53" s="48">
        <v>0</v>
      </c>
    </row>
    <row r="54" spans="1:5" ht="99.75" customHeight="1" hidden="1">
      <c r="A54" s="24" t="s">
        <v>162</v>
      </c>
      <c r="B54" s="25" t="s">
        <v>163</v>
      </c>
      <c r="C54" s="42">
        <v>0</v>
      </c>
      <c r="D54" s="42">
        <v>0</v>
      </c>
      <c r="E54" s="42">
        <v>0</v>
      </c>
    </row>
    <row r="55" spans="1:8" ht="96.75" customHeight="1">
      <c r="A55" s="30" t="s">
        <v>28</v>
      </c>
      <c r="B55" s="31" t="s">
        <v>213</v>
      </c>
      <c r="C55" s="15">
        <f>C56</f>
        <v>1843138.8900000001</v>
      </c>
      <c r="D55" s="15">
        <f>D56</f>
        <v>1320000</v>
      </c>
      <c r="E55" s="15">
        <f>E56</f>
        <v>1320000</v>
      </c>
      <c r="F55" s="51"/>
      <c r="G55" s="51"/>
      <c r="H55" s="51"/>
    </row>
    <row r="56" spans="1:5" ht="186" customHeight="1">
      <c r="A56" s="18" t="s">
        <v>29</v>
      </c>
      <c r="B56" s="13" t="s">
        <v>214</v>
      </c>
      <c r="C56" s="14">
        <f>C57+C62+C65</f>
        <v>1843138.8900000001</v>
      </c>
      <c r="D56" s="14">
        <f>D57+D62+D65</f>
        <v>1320000</v>
      </c>
      <c r="E56" s="14">
        <f>E57+E62+E65</f>
        <v>1320000</v>
      </c>
    </row>
    <row r="57" spans="1:5" ht="142.5" customHeight="1">
      <c r="A57" s="18" t="s">
        <v>59</v>
      </c>
      <c r="B57" s="13" t="s">
        <v>215</v>
      </c>
      <c r="C57" s="8">
        <f>C58+C60</f>
        <v>1143138.8900000001</v>
      </c>
      <c r="D57" s="8">
        <f>D58+D60</f>
        <v>700000</v>
      </c>
      <c r="E57" s="8">
        <f>E58+E60</f>
        <v>700000</v>
      </c>
    </row>
    <row r="58" spans="1:5" ht="150.75" customHeight="1">
      <c r="A58" s="18" t="s">
        <v>126</v>
      </c>
      <c r="B58" s="13" t="s">
        <v>134</v>
      </c>
      <c r="C58" s="8">
        <f>C59</f>
        <v>150000</v>
      </c>
      <c r="D58" s="8">
        <f>D59</f>
        <v>0</v>
      </c>
      <c r="E58" s="8">
        <f>E59</f>
        <v>0</v>
      </c>
    </row>
    <row r="59" spans="1:5" ht="150" customHeight="1">
      <c r="A59" s="18" t="s">
        <v>30</v>
      </c>
      <c r="B59" s="21" t="s">
        <v>135</v>
      </c>
      <c r="C59" s="8">
        <f>100000+50000</f>
        <v>150000</v>
      </c>
      <c r="D59" s="48">
        <v>0</v>
      </c>
      <c r="E59" s="48">
        <v>0</v>
      </c>
    </row>
    <row r="60" spans="1:5" ht="160.5" customHeight="1">
      <c r="A60" s="18" t="s">
        <v>142</v>
      </c>
      <c r="B60" s="39" t="s">
        <v>216</v>
      </c>
      <c r="C60" s="8">
        <f>C61</f>
        <v>993138.89</v>
      </c>
      <c r="D60" s="8">
        <f>D61</f>
        <v>700000</v>
      </c>
      <c r="E60" s="8">
        <f>E61</f>
        <v>700000</v>
      </c>
    </row>
    <row r="61" spans="1:5" ht="161.25" customHeight="1">
      <c r="A61" s="18" t="s">
        <v>143</v>
      </c>
      <c r="B61" s="39" t="s">
        <v>216</v>
      </c>
      <c r="C61" s="8">
        <f>700000+293138.89</f>
        <v>993138.89</v>
      </c>
      <c r="D61" s="8">
        <v>700000</v>
      </c>
      <c r="E61" s="8">
        <v>700000</v>
      </c>
    </row>
    <row r="62" spans="1:5" ht="151.5" customHeight="1">
      <c r="A62" s="18" t="s">
        <v>97</v>
      </c>
      <c r="B62" s="13" t="s">
        <v>90</v>
      </c>
      <c r="C62" s="8">
        <f>C63</f>
        <v>100000</v>
      </c>
      <c r="D62" s="8">
        <f>D63</f>
        <v>20000</v>
      </c>
      <c r="E62" s="8">
        <f>E63</f>
        <v>20000</v>
      </c>
    </row>
    <row r="63" spans="1:5" ht="151.5" customHeight="1">
      <c r="A63" s="18" t="s">
        <v>116</v>
      </c>
      <c r="B63" s="13" t="s">
        <v>91</v>
      </c>
      <c r="C63" s="8">
        <f>C64</f>
        <v>100000</v>
      </c>
      <c r="D63" s="8">
        <f>D64</f>
        <v>20000</v>
      </c>
      <c r="E63" s="8">
        <v>20000</v>
      </c>
    </row>
    <row r="64" spans="1:5" ht="151.5" customHeight="1">
      <c r="A64" s="18" t="s">
        <v>89</v>
      </c>
      <c r="B64" s="13" t="s">
        <v>91</v>
      </c>
      <c r="C64" s="8">
        <v>100000</v>
      </c>
      <c r="D64" s="8">
        <v>20000</v>
      </c>
      <c r="E64" s="8">
        <v>20000</v>
      </c>
    </row>
    <row r="65" spans="1:5" ht="156" customHeight="1">
      <c r="A65" s="18" t="s">
        <v>60</v>
      </c>
      <c r="B65" s="13" t="s">
        <v>217</v>
      </c>
      <c r="C65" s="16">
        <f aca="true" t="shared" si="4" ref="C65:E66">C66</f>
        <v>600000</v>
      </c>
      <c r="D65" s="16">
        <f t="shared" si="4"/>
        <v>600000</v>
      </c>
      <c r="E65" s="16">
        <f t="shared" si="4"/>
        <v>600000</v>
      </c>
    </row>
    <row r="66" spans="1:5" ht="131.25">
      <c r="A66" s="18" t="s">
        <v>117</v>
      </c>
      <c r="B66" s="13" t="s">
        <v>218</v>
      </c>
      <c r="C66" s="16">
        <f t="shared" si="4"/>
        <v>600000</v>
      </c>
      <c r="D66" s="16">
        <f t="shared" si="4"/>
        <v>600000</v>
      </c>
      <c r="E66" s="16">
        <f t="shared" si="4"/>
        <v>600000</v>
      </c>
    </row>
    <row r="67" spans="1:5" ht="139.5" customHeight="1">
      <c r="A67" s="18" t="s">
        <v>31</v>
      </c>
      <c r="B67" s="13" t="s">
        <v>219</v>
      </c>
      <c r="C67" s="16">
        <v>600000</v>
      </c>
      <c r="D67" s="16">
        <v>600000</v>
      </c>
      <c r="E67" s="16">
        <v>600000</v>
      </c>
    </row>
    <row r="68" spans="1:5" ht="39" customHeight="1">
      <c r="A68" s="30" t="s">
        <v>32</v>
      </c>
      <c r="B68" s="34" t="s">
        <v>79</v>
      </c>
      <c r="C68" s="15">
        <f>C69</f>
        <v>316600</v>
      </c>
      <c r="D68" s="15">
        <f>D69</f>
        <v>328600</v>
      </c>
      <c r="E68" s="15">
        <f>E69</f>
        <v>328600</v>
      </c>
    </row>
    <row r="69" spans="1:5" ht="37.5">
      <c r="A69" s="18" t="s">
        <v>61</v>
      </c>
      <c r="B69" s="19" t="s">
        <v>62</v>
      </c>
      <c r="C69" s="23">
        <f>C70+C74+C76+C72</f>
        <v>316600</v>
      </c>
      <c r="D69" s="23">
        <f>D70+D74+D76+D72</f>
        <v>328600</v>
      </c>
      <c r="E69" s="23">
        <f>E70+E74+E76+E72</f>
        <v>328600</v>
      </c>
    </row>
    <row r="70" spans="1:5" ht="56.25">
      <c r="A70" s="18" t="s">
        <v>118</v>
      </c>
      <c r="B70" s="19" t="s">
        <v>34</v>
      </c>
      <c r="C70" s="23">
        <f>C71</f>
        <v>28400</v>
      </c>
      <c r="D70" s="23">
        <f>D71</f>
        <v>30200</v>
      </c>
      <c r="E70" s="23">
        <f>E71</f>
        <v>30200</v>
      </c>
    </row>
    <row r="71" spans="1:5" ht="56.25">
      <c r="A71" s="18" t="s">
        <v>33</v>
      </c>
      <c r="B71" s="19" t="s">
        <v>34</v>
      </c>
      <c r="C71" s="23">
        <v>28400</v>
      </c>
      <c r="D71" s="23">
        <v>30200</v>
      </c>
      <c r="E71" s="23">
        <v>30200</v>
      </c>
    </row>
    <row r="72" spans="1:5" ht="66.75" customHeight="1">
      <c r="A72" s="18" t="s">
        <v>164</v>
      </c>
      <c r="B72" s="21" t="s">
        <v>165</v>
      </c>
      <c r="C72" s="17">
        <f>C73</f>
        <v>1000</v>
      </c>
      <c r="D72" s="17">
        <f>D73</f>
        <v>1000</v>
      </c>
      <c r="E72" s="17">
        <f>E73</f>
        <v>1000</v>
      </c>
    </row>
    <row r="73" spans="1:5" ht="63.75" customHeight="1">
      <c r="A73" s="18" t="s">
        <v>166</v>
      </c>
      <c r="B73" s="21" t="s">
        <v>165</v>
      </c>
      <c r="C73" s="17">
        <v>1000</v>
      </c>
      <c r="D73" s="48">
        <v>1000</v>
      </c>
      <c r="E73" s="48">
        <v>1000</v>
      </c>
    </row>
    <row r="74" spans="1:5" ht="37.5">
      <c r="A74" s="18" t="s">
        <v>119</v>
      </c>
      <c r="B74" s="19" t="s">
        <v>63</v>
      </c>
      <c r="C74" s="17">
        <f>C75</f>
        <v>7200</v>
      </c>
      <c r="D74" s="17">
        <f>D75</f>
        <v>7400</v>
      </c>
      <c r="E74" s="17">
        <f>E75</f>
        <v>7400</v>
      </c>
    </row>
    <row r="75" spans="1:5" ht="37.5">
      <c r="A75" s="18" t="s">
        <v>35</v>
      </c>
      <c r="B75" s="19" t="s">
        <v>63</v>
      </c>
      <c r="C75" s="17">
        <v>7200</v>
      </c>
      <c r="D75" s="48">
        <v>7400</v>
      </c>
      <c r="E75" s="48">
        <v>7400</v>
      </c>
    </row>
    <row r="76" spans="1:5" ht="37.5">
      <c r="A76" s="18" t="s">
        <v>120</v>
      </c>
      <c r="B76" s="19" t="s">
        <v>37</v>
      </c>
      <c r="C76" s="17">
        <f>C77</f>
        <v>280000</v>
      </c>
      <c r="D76" s="17">
        <f>D77</f>
        <v>290000</v>
      </c>
      <c r="E76" s="17">
        <f>E77</f>
        <v>290000</v>
      </c>
    </row>
    <row r="77" spans="1:5" ht="37.5">
      <c r="A77" s="18" t="s">
        <v>36</v>
      </c>
      <c r="B77" s="19" t="s">
        <v>37</v>
      </c>
      <c r="C77" s="7">
        <v>280000</v>
      </c>
      <c r="D77" s="16">
        <v>290000</v>
      </c>
      <c r="E77" s="16">
        <v>290000</v>
      </c>
    </row>
    <row r="78" spans="1:5" ht="75">
      <c r="A78" s="30" t="s">
        <v>38</v>
      </c>
      <c r="B78" s="37" t="s">
        <v>167</v>
      </c>
      <c r="C78" s="15">
        <f>C79+C84</f>
        <v>1480000</v>
      </c>
      <c r="D78" s="15">
        <f>D79+D84</f>
        <v>1480000</v>
      </c>
      <c r="E78" s="15">
        <f>E79+E84</f>
        <v>1480000</v>
      </c>
    </row>
    <row r="79" spans="1:5" ht="37.5">
      <c r="A79" s="18" t="s">
        <v>64</v>
      </c>
      <c r="B79" s="13" t="s">
        <v>132</v>
      </c>
      <c r="C79" s="23">
        <f aca="true" t="shared" si="5" ref="C79:E80">C80</f>
        <v>1422000</v>
      </c>
      <c r="D79" s="23">
        <f t="shared" si="5"/>
        <v>1422000</v>
      </c>
      <c r="E79" s="23">
        <f t="shared" si="5"/>
        <v>1422000</v>
      </c>
    </row>
    <row r="80" spans="1:5" ht="37.5">
      <c r="A80" s="18" t="s">
        <v>65</v>
      </c>
      <c r="B80" s="13" t="s">
        <v>133</v>
      </c>
      <c r="C80" s="23">
        <f t="shared" si="5"/>
        <v>1422000</v>
      </c>
      <c r="D80" s="23">
        <f t="shared" si="5"/>
        <v>1422000</v>
      </c>
      <c r="E80" s="23">
        <f t="shared" si="5"/>
        <v>1422000</v>
      </c>
    </row>
    <row r="81" spans="1:5" ht="59.25" customHeight="1">
      <c r="A81" s="18" t="s">
        <v>39</v>
      </c>
      <c r="B81" s="13" t="s">
        <v>40</v>
      </c>
      <c r="C81" s="23">
        <f>SUM(C82:C83)</f>
        <v>1422000</v>
      </c>
      <c r="D81" s="23">
        <f>SUM(D82:D83)</f>
        <v>1422000</v>
      </c>
      <c r="E81" s="23">
        <f>SUM(E82:E83)</f>
        <v>1422000</v>
      </c>
    </row>
    <row r="82" spans="1:5" ht="57.75" customHeight="1">
      <c r="A82" s="18" t="s">
        <v>41</v>
      </c>
      <c r="B82" s="13" t="s">
        <v>157</v>
      </c>
      <c r="C82" s="8">
        <v>22000</v>
      </c>
      <c r="D82" s="16">
        <v>22000</v>
      </c>
      <c r="E82" s="16">
        <v>22000</v>
      </c>
    </row>
    <row r="83" spans="1:5" ht="56.25" customHeight="1">
      <c r="A83" s="18" t="s">
        <v>42</v>
      </c>
      <c r="B83" s="13" t="s">
        <v>43</v>
      </c>
      <c r="C83" s="8">
        <v>1400000</v>
      </c>
      <c r="D83" s="8">
        <v>1400000</v>
      </c>
      <c r="E83" s="8">
        <v>1400000</v>
      </c>
    </row>
    <row r="84" spans="1:5" ht="45" customHeight="1">
      <c r="A84" s="18" t="s">
        <v>127</v>
      </c>
      <c r="B84" s="19" t="s">
        <v>168</v>
      </c>
      <c r="C84" s="8">
        <f aca="true" t="shared" si="6" ref="C84:E85">C85</f>
        <v>58000</v>
      </c>
      <c r="D84" s="8">
        <f t="shared" si="6"/>
        <v>58000</v>
      </c>
      <c r="E84" s="8">
        <f t="shared" si="6"/>
        <v>58000</v>
      </c>
    </row>
    <row r="85" spans="1:5" ht="43.5" customHeight="1">
      <c r="A85" s="20" t="s">
        <v>128</v>
      </c>
      <c r="B85" s="19" t="s">
        <v>169</v>
      </c>
      <c r="C85" s="8">
        <f t="shared" si="6"/>
        <v>58000</v>
      </c>
      <c r="D85" s="8">
        <f t="shared" si="6"/>
        <v>58000</v>
      </c>
      <c r="E85" s="8">
        <f t="shared" si="6"/>
        <v>58000</v>
      </c>
    </row>
    <row r="86" spans="1:5" ht="53.25" customHeight="1">
      <c r="A86" s="20" t="s">
        <v>129</v>
      </c>
      <c r="B86" s="19" t="s">
        <v>170</v>
      </c>
      <c r="C86" s="8">
        <f>SUM(C87:C88)</f>
        <v>58000</v>
      </c>
      <c r="D86" s="8">
        <f>SUM(D87:D88)</f>
        <v>58000</v>
      </c>
      <c r="E86" s="8">
        <f>SUM(E87:E88)</f>
        <v>58000</v>
      </c>
    </row>
    <row r="87" spans="1:6" ht="52.5" customHeight="1">
      <c r="A87" s="20" t="s">
        <v>130</v>
      </c>
      <c r="B87" s="19" t="s">
        <v>171</v>
      </c>
      <c r="C87" s="8">
        <v>48000</v>
      </c>
      <c r="D87" s="16">
        <v>48000</v>
      </c>
      <c r="E87" s="8">
        <v>48000</v>
      </c>
      <c r="F87" s="52"/>
    </row>
    <row r="88" spans="1:5" ht="46.5" customHeight="1">
      <c r="A88" s="20" t="s">
        <v>227</v>
      </c>
      <c r="B88" s="19" t="s">
        <v>171</v>
      </c>
      <c r="C88" s="8">
        <v>10000</v>
      </c>
      <c r="D88" s="8">
        <v>10000</v>
      </c>
      <c r="E88" s="8">
        <v>10000</v>
      </c>
    </row>
    <row r="89" spans="1:5" ht="66" customHeight="1">
      <c r="A89" s="30" t="s">
        <v>44</v>
      </c>
      <c r="B89" s="34" t="s">
        <v>220</v>
      </c>
      <c r="C89" s="15">
        <f>C90+C94</f>
        <v>360000</v>
      </c>
      <c r="D89" s="15">
        <f>D90+D94</f>
        <v>210000</v>
      </c>
      <c r="E89" s="15">
        <f>E90+E94</f>
        <v>210000</v>
      </c>
    </row>
    <row r="90" spans="1:5" ht="151.5" customHeight="1">
      <c r="A90" s="18" t="s">
        <v>45</v>
      </c>
      <c r="B90" s="13" t="s">
        <v>190</v>
      </c>
      <c r="C90" s="22">
        <f>C91</f>
        <v>200000</v>
      </c>
      <c r="D90" s="22">
        <f aca="true" t="shared" si="7" ref="D90:E92">D91</f>
        <v>100000</v>
      </c>
      <c r="E90" s="22">
        <f t="shared" si="7"/>
        <v>100000</v>
      </c>
    </row>
    <row r="91" spans="1:5" ht="186.75" customHeight="1">
      <c r="A91" s="18" t="s">
        <v>121</v>
      </c>
      <c r="B91" s="13" t="s">
        <v>191</v>
      </c>
      <c r="C91" s="22">
        <f>C92</f>
        <v>200000</v>
      </c>
      <c r="D91" s="22">
        <f t="shared" si="7"/>
        <v>100000</v>
      </c>
      <c r="E91" s="22">
        <f t="shared" si="7"/>
        <v>100000</v>
      </c>
    </row>
    <row r="92" spans="1:5" ht="189" customHeight="1">
      <c r="A92" s="18" t="s">
        <v>122</v>
      </c>
      <c r="B92" s="13" t="s">
        <v>136</v>
      </c>
      <c r="C92" s="22">
        <f>C93</f>
        <v>200000</v>
      </c>
      <c r="D92" s="22">
        <f t="shared" si="7"/>
        <v>100000</v>
      </c>
      <c r="E92" s="22">
        <f t="shared" si="7"/>
        <v>100000</v>
      </c>
    </row>
    <row r="93" spans="1:5" ht="187.5" customHeight="1">
      <c r="A93" s="18" t="s">
        <v>46</v>
      </c>
      <c r="B93" s="13" t="s">
        <v>136</v>
      </c>
      <c r="C93" s="22">
        <f>100000+100000</f>
        <v>200000</v>
      </c>
      <c r="D93" s="22">
        <v>100000</v>
      </c>
      <c r="E93" s="22">
        <v>100000</v>
      </c>
    </row>
    <row r="94" spans="1:5" ht="83.25" customHeight="1">
      <c r="A94" s="18" t="s">
        <v>47</v>
      </c>
      <c r="B94" s="19" t="s">
        <v>221</v>
      </c>
      <c r="C94" s="14">
        <f>C95</f>
        <v>160000</v>
      </c>
      <c r="D94" s="14">
        <f>D95</f>
        <v>110000</v>
      </c>
      <c r="E94" s="14">
        <f>E95</f>
        <v>110000</v>
      </c>
    </row>
    <row r="95" spans="1:5" ht="82.5" customHeight="1">
      <c r="A95" s="18" t="s">
        <v>66</v>
      </c>
      <c r="B95" s="21" t="s">
        <v>222</v>
      </c>
      <c r="C95" s="14">
        <f>C96+C98</f>
        <v>160000</v>
      </c>
      <c r="D95" s="14">
        <f>D98</f>
        <v>110000</v>
      </c>
      <c r="E95" s="14">
        <f>E98</f>
        <v>110000</v>
      </c>
    </row>
    <row r="96" spans="1:5" ht="100.5" customHeight="1">
      <c r="A96" s="38" t="s">
        <v>230</v>
      </c>
      <c r="B96" s="21" t="s">
        <v>232</v>
      </c>
      <c r="C96" s="14">
        <f>C97</f>
        <v>50000</v>
      </c>
      <c r="D96" s="14">
        <f>D97</f>
        <v>0</v>
      </c>
      <c r="E96" s="14">
        <f>E97</f>
        <v>0</v>
      </c>
    </row>
    <row r="97" spans="1:5" ht="104.25" customHeight="1">
      <c r="A97" s="38" t="s">
        <v>231</v>
      </c>
      <c r="B97" s="21" t="s">
        <v>232</v>
      </c>
      <c r="C97" s="14">
        <v>50000</v>
      </c>
      <c r="D97" s="14">
        <v>0</v>
      </c>
      <c r="E97" s="14">
        <v>0</v>
      </c>
    </row>
    <row r="98" spans="1:5" ht="102.75" customHeight="1">
      <c r="A98" s="38" t="s">
        <v>145</v>
      </c>
      <c r="B98" s="21" t="s">
        <v>223</v>
      </c>
      <c r="C98" s="14">
        <f>C99</f>
        <v>110000</v>
      </c>
      <c r="D98" s="14">
        <f>D99</f>
        <v>110000</v>
      </c>
      <c r="E98" s="14">
        <f>E99</f>
        <v>110000</v>
      </c>
    </row>
    <row r="99" spans="1:5" ht="102.75" customHeight="1">
      <c r="A99" s="38" t="s">
        <v>144</v>
      </c>
      <c r="B99" s="21" t="s">
        <v>223</v>
      </c>
      <c r="C99" s="14">
        <v>110000</v>
      </c>
      <c r="D99" s="48">
        <v>110000</v>
      </c>
      <c r="E99" s="48">
        <v>110000</v>
      </c>
    </row>
    <row r="100" spans="1:5" ht="37.5">
      <c r="A100" s="30" t="s">
        <v>48</v>
      </c>
      <c r="B100" s="34" t="s">
        <v>172</v>
      </c>
      <c r="C100" s="15">
        <f>C101+C109+C118+C116+C106+C114</f>
        <v>905900</v>
      </c>
      <c r="D100" s="15">
        <f>D101+D109+D118+D116+D106+D114</f>
        <v>955900</v>
      </c>
      <c r="E100" s="15">
        <f>E101+E109+E118+E116+E106+E114</f>
        <v>953400</v>
      </c>
    </row>
    <row r="101" spans="1:5" ht="56.25">
      <c r="A101" s="18" t="s">
        <v>49</v>
      </c>
      <c r="B101" s="19" t="s">
        <v>8</v>
      </c>
      <c r="C101" s="22">
        <f>C102+C104</f>
        <v>2400</v>
      </c>
      <c r="D101" s="22">
        <f>D102+D104</f>
        <v>2400</v>
      </c>
      <c r="E101" s="22">
        <f>E102+E104</f>
        <v>2400</v>
      </c>
    </row>
    <row r="102" spans="1:5" ht="132.75" customHeight="1">
      <c r="A102" s="18" t="s">
        <v>123</v>
      </c>
      <c r="B102" s="13" t="s">
        <v>93</v>
      </c>
      <c r="C102" s="22">
        <f>C103</f>
        <v>2000</v>
      </c>
      <c r="D102" s="22">
        <f>D103</f>
        <v>2000</v>
      </c>
      <c r="E102" s="22">
        <f>E103</f>
        <v>2000</v>
      </c>
    </row>
    <row r="103" spans="1:5" ht="131.25" customHeight="1">
      <c r="A103" s="18" t="s">
        <v>92</v>
      </c>
      <c r="B103" s="13" t="s">
        <v>93</v>
      </c>
      <c r="C103" s="50">
        <v>2000</v>
      </c>
      <c r="D103" s="50">
        <v>2000</v>
      </c>
      <c r="E103" s="50">
        <v>2000</v>
      </c>
    </row>
    <row r="104" spans="1:5" ht="123" customHeight="1">
      <c r="A104" s="18" t="s">
        <v>124</v>
      </c>
      <c r="B104" s="19" t="s">
        <v>9</v>
      </c>
      <c r="C104" s="22">
        <f>C105</f>
        <v>400</v>
      </c>
      <c r="D104" s="22">
        <f>D105</f>
        <v>400</v>
      </c>
      <c r="E104" s="22">
        <f>E105</f>
        <v>400</v>
      </c>
    </row>
    <row r="105" spans="1:5" ht="117" customHeight="1">
      <c r="A105" s="18" t="s">
        <v>50</v>
      </c>
      <c r="B105" s="19" t="s">
        <v>9</v>
      </c>
      <c r="C105" s="50">
        <v>400</v>
      </c>
      <c r="D105" s="50">
        <v>400</v>
      </c>
      <c r="E105" s="50">
        <v>400</v>
      </c>
    </row>
    <row r="106" spans="1:5" ht="131.25" customHeight="1">
      <c r="A106" s="18" t="s">
        <v>147</v>
      </c>
      <c r="B106" s="19" t="s">
        <v>146</v>
      </c>
      <c r="C106" s="22">
        <f aca="true" t="shared" si="8" ref="C106:E107">C107</f>
        <v>25000</v>
      </c>
      <c r="D106" s="22">
        <f t="shared" si="8"/>
        <v>25000</v>
      </c>
      <c r="E106" s="22">
        <f t="shared" si="8"/>
        <v>25000</v>
      </c>
    </row>
    <row r="107" spans="1:5" ht="95.25" customHeight="1">
      <c r="A107" s="18" t="s">
        <v>149</v>
      </c>
      <c r="B107" s="19" t="s">
        <v>148</v>
      </c>
      <c r="C107" s="22">
        <f t="shared" si="8"/>
        <v>25000</v>
      </c>
      <c r="D107" s="22">
        <f t="shared" si="8"/>
        <v>25000</v>
      </c>
      <c r="E107" s="22">
        <f t="shared" si="8"/>
        <v>25000</v>
      </c>
    </row>
    <row r="108" spans="1:5" ht="93.75" customHeight="1">
      <c r="A108" s="18" t="s">
        <v>150</v>
      </c>
      <c r="B108" s="19" t="s">
        <v>148</v>
      </c>
      <c r="C108" s="22">
        <v>25000</v>
      </c>
      <c r="D108" s="22">
        <v>25000</v>
      </c>
      <c r="E108" s="22">
        <v>25000</v>
      </c>
    </row>
    <row r="109" spans="1:5" ht="243.75" customHeight="1">
      <c r="A109" s="18" t="s">
        <v>51</v>
      </c>
      <c r="B109" s="13" t="s">
        <v>81</v>
      </c>
      <c r="C109" s="23">
        <f>C112+C110</f>
        <v>92500</v>
      </c>
      <c r="D109" s="23">
        <f>D112+D110</f>
        <v>92500</v>
      </c>
      <c r="E109" s="23">
        <f>E112+E110</f>
        <v>90000</v>
      </c>
    </row>
    <row r="110" spans="1:5" ht="78.75" customHeight="1">
      <c r="A110" s="18" t="s">
        <v>173</v>
      </c>
      <c r="B110" s="21" t="s">
        <v>174</v>
      </c>
      <c r="C110" s="23">
        <f>C111</f>
        <v>2500</v>
      </c>
      <c r="D110" s="23">
        <f>D111</f>
        <v>2500</v>
      </c>
      <c r="E110" s="23">
        <f>E111</f>
        <v>0</v>
      </c>
    </row>
    <row r="111" spans="1:5" ht="81.75" customHeight="1">
      <c r="A111" s="18" t="s">
        <v>175</v>
      </c>
      <c r="B111" s="21" t="s">
        <v>174</v>
      </c>
      <c r="C111" s="23">
        <v>2500</v>
      </c>
      <c r="D111" s="23">
        <v>2500</v>
      </c>
      <c r="E111" s="23">
        <v>0</v>
      </c>
    </row>
    <row r="112" spans="1:5" ht="39" customHeight="1">
      <c r="A112" s="18" t="s">
        <v>52</v>
      </c>
      <c r="B112" s="19" t="s">
        <v>10</v>
      </c>
      <c r="C112" s="23">
        <f>C113</f>
        <v>90000</v>
      </c>
      <c r="D112" s="23">
        <f>D113</f>
        <v>90000</v>
      </c>
      <c r="E112" s="23">
        <f>E113</f>
        <v>90000</v>
      </c>
    </row>
    <row r="113" spans="1:5" ht="38.25" customHeight="1">
      <c r="A113" s="18" t="s">
        <v>53</v>
      </c>
      <c r="B113" s="19" t="s">
        <v>10</v>
      </c>
      <c r="C113" s="23">
        <v>90000</v>
      </c>
      <c r="D113" s="23">
        <v>90000</v>
      </c>
      <c r="E113" s="23">
        <v>90000</v>
      </c>
    </row>
    <row r="114" spans="1:5" ht="38.25" customHeight="1">
      <c r="A114" s="18" t="s">
        <v>225</v>
      </c>
      <c r="B114" s="19" t="s">
        <v>226</v>
      </c>
      <c r="C114" s="32">
        <f>C115</f>
        <v>1000</v>
      </c>
      <c r="D114" s="32">
        <f>D115</f>
        <v>1000</v>
      </c>
      <c r="E114" s="32">
        <f>E115</f>
        <v>1000</v>
      </c>
    </row>
    <row r="115" spans="1:5" ht="123" customHeight="1">
      <c r="A115" s="18" t="s">
        <v>228</v>
      </c>
      <c r="B115" s="19" t="s">
        <v>226</v>
      </c>
      <c r="C115" s="32">
        <v>1000</v>
      </c>
      <c r="D115" s="32">
        <v>1000</v>
      </c>
      <c r="E115" s="32">
        <v>1000</v>
      </c>
    </row>
    <row r="116" spans="1:5" ht="136.5" customHeight="1">
      <c r="A116" s="18" t="s">
        <v>94</v>
      </c>
      <c r="B116" s="19" t="s">
        <v>95</v>
      </c>
      <c r="C116" s="17">
        <f>C117</f>
        <v>5000</v>
      </c>
      <c r="D116" s="17">
        <f>D117</f>
        <v>5000</v>
      </c>
      <c r="E116" s="17">
        <f>E117</f>
        <v>5000</v>
      </c>
    </row>
    <row r="117" spans="1:5" ht="135" customHeight="1">
      <c r="A117" s="18" t="s">
        <v>96</v>
      </c>
      <c r="B117" s="19" t="s">
        <v>95</v>
      </c>
      <c r="C117" s="17">
        <v>5000</v>
      </c>
      <c r="D117" s="17">
        <v>5000</v>
      </c>
      <c r="E117" s="17">
        <v>5000</v>
      </c>
    </row>
    <row r="118" spans="1:5" ht="56.25">
      <c r="A118" s="18" t="s">
        <v>54</v>
      </c>
      <c r="B118" s="19" t="s">
        <v>176</v>
      </c>
      <c r="C118" s="32">
        <f>C119</f>
        <v>780000</v>
      </c>
      <c r="D118" s="32">
        <f>D119</f>
        <v>830000</v>
      </c>
      <c r="E118" s="32">
        <f>E119</f>
        <v>830000</v>
      </c>
    </row>
    <row r="119" spans="1:5" ht="87.75" customHeight="1">
      <c r="A119" s="18" t="s">
        <v>55</v>
      </c>
      <c r="B119" s="19" t="s">
        <v>177</v>
      </c>
      <c r="C119" s="23">
        <f>C120+C121+C122</f>
        <v>780000</v>
      </c>
      <c r="D119" s="23">
        <f>D120+D121+D122</f>
        <v>830000</v>
      </c>
      <c r="E119" s="23">
        <f>E120+E121+E122</f>
        <v>830000</v>
      </c>
    </row>
    <row r="120" spans="1:5" ht="84" customHeight="1">
      <c r="A120" s="18" t="s">
        <v>56</v>
      </c>
      <c r="B120" s="19" t="s">
        <v>178</v>
      </c>
      <c r="C120" s="17">
        <v>80000</v>
      </c>
      <c r="D120" s="17">
        <v>80000</v>
      </c>
      <c r="E120" s="17">
        <v>80000</v>
      </c>
    </row>
    <row r="121" spans="1:5" ht="76.5" customHeight="1">
      <c r="A121" s="18" t="s">
        <v>57</v>
      </c>
      <c r="B121" s="19" t="s">
        <v>67</v>
      </c>
      <c r="C121" s="14">
        <v>650000</v>
      </c>
      <c r="D121" s="16">
        <v>700000</v>
      </c>
      <c r="E121" s="16">
        <v>700000</v>
      </c>
    </row>
    <row r="122" spans="1:5" ht="76.5" customHeight="1">
      <c r="A122" s="18" t="s">
        <v>229</v>
      </c>
      <c r="B122" s="19" t="s">
        <v>67</v>
      </c>
      <c r="C122" s="14">
        <v>50000</v>
      </c>
      <c r="D122" s="14">
        <v>50000</v>
      </c>
      <c r="E122" s="14">
        <v>50000</v>
      </c>
    </row>
    <row r="123" spans="1:5" s="10" customFormat="1" ht="38.25" customHeight="1" hidden="1">
      <c r="A123" s="24" t="s">
        <v>151</v>
      </c>
      <c r="B123" s="27" t="s">
        <v>152</v>
      </c>
      <c r="C123" s="40">
        <v>0</v>
      </c>
      <c r="D123" s="40">
        <v>0</v>
      </c>
      <c r="E123" s="40">
        <v>0</v>
      </c>
    </row>
    <row r="124" spans="1:5" ht="36" customHeight="1">
      <c r="A124" s="24" t="s">
        <v>58</v>
      </c>
      <c r="B124" s="25" t="s">
        <v>179</v>
      </c>
      <c r="C124" s="26">
        <f>C125+C143</f>
        <v>197803750.63</v>
      </c>
      <c r="D124" s="26">
        <f>D125+D143</f>
        <v>190737750.63</v>
      </c>
      <c r="E124" s="26">
        <f>E125+E143</f>
        <v>191660650.63</v>
      </c>
    </row>
    <row r="125" spans="1:5" ht="71.25" customHeight="1">
      <c r="A125" s="24" t="s">
        <v>80</v>
      </c>
      <c r="B125" s="25" t="s">
        <v>180</v>
      </c>
      <c r="C125" s="26">
        <f>C126+C130+C134</f>
        <v>197803750.63</v>
      </c>
      <c r="D125" s="26">
        <f>D126+D130+D134</f>
        <v>190737750.63</v>
      </c>
      <c r="E125" s="26">
        <f>E126+E130+E134</f>
        <v>191660650.63</v>
      </c>
    </row>
    <row r="126" spans="1:5" ht="49.5" customHeight="1">
      <c r="A126" s="24" t="s">
        <v>233</v>
      </c>
      <c r="B126" s="27" t="s">
        <v>181</v>
      </c>
      <c r="C126" s="26">
        <f>C127</f>
        <v>105243000</v>
      </c>
      <c r="D126" s="26">
        <f aca="true" t="shared" si="9" ref="D126:E128">D127</f>
        <v>98177000</v>
      </c>
      <c r="E126" s="26">
        <f t="shared" si="9"/>
        <v>99099900</v>
      </c>
    </row>
    <row r="127" spans="1:5" ht="42.75" customHeight="1">
      <c r="A127" s="18" t="s">
        <v>234</v>
      </c>
      <c r="B127" s="19" t="s">
        <v>182</v>
      </c>
      <c r="C127" s="22">
        <f>C128</f>
        <v>105243000</v>
      </c>
      <c r="D127" s="22">
        <f t="shared" si="9"/>
        <v>98177000</v>
      </c>
      <c r="E127" s="22">
        <f t="shared" si="9"/>
        <v>99099900</v>
      </c>
    </row>
    <row r="128" spans="1:5" ht="63.75" customHeight="1">
      <c r="A128" s="18" t="s">
        <v>235</v>
      </c>
      <c r="B128" s="19" t="s">
        <v>183</v>
      </c>
      <c r="C128" s="22">
        <f>C129</f>
        <v>105243000</v>
      </c>
      <c r="D128" s="22">
        <f t="shared" si="9"/>
        <v>98177000</v>
      </c>
      <c r="E128" s="22">
        <f t="shared" si="9"/>
        <v>99099900</v>
      </c>
    </row>
    <row r="129" spans="1:5" ht="68.25" customHeight="1">
      <c r="A129" s="18" t="s">
        <v>236</v>
      </c>
      <c r="B129" s="19" t="s">
        <v>183</v>
      </c>
      <c r="C129" s="22">
        <v>105243000</v>
      </c>
      <c r="D129" s="16">
        <v>98177000</v>
      </c>
      <c r="E129" s="16">
        <v>99099900</v>
      </c>
    </row>
    <row r="130" spans="1:5" s="10" customFormat="1" ht="69" customHeight="1">
      <c r="A130" s="24" t="s">
        <v>237</v>
      </c>
      <c r="B130" s="25" t="s">
        <v>184</v>
      </c>
      <c r="C130" s="26">
        <f aca="true" t="shared" si="10" ref="C130:E132">C131</f>
        <v>485100</v>
      </c>
      <c r="D130" s="26">
        <f t="shared" si="10"/>
        <v>485100</v>
      </c>
      <c r="E130" s="26">
        <f t="shared" si="10"/>
        <v>485100</v>
      </c>
    </row>
    <row r="131" spans="1:5" ht="27.75" customHeight="1">
      <c r="A131" s="18" t="s">
        <v>238</v>
      </c>
      <c r="B131" s="13" t="s">
        <v>185</v>
      </c>
      <c r="C131" s="22">
        <f t="shared" si="10"/>
        <v>485100</v>
      </c>
      <c r="D131" s="22">
        <f t="shared" si="10"/>
        <v>485100</v>
      </c>
      <c r="E131" s="22">
        <f t="shared" si="10"/>
        <v>485100</v>
      </c>
    </row>
    <row r="132" spans="1:5" ht="46.5" customHeight="1">
      <c r="A132" s="18" t="s">
        <v>239</v>
      </c>
      <c r="B132" s="13" t="s">
        <v>186</v>
      </c>
      <c r="C132" s="22">
        <f t="shared" si="10"/>
        <v>485100</v>
      </c>
      <c r="D132" s="22">
        <f t="shared" si="10"/>
        <v>485100</v>
      </c>
      <c r="E132" s="22">
        <f t="shared" si="10"/>
        <v>485100</v>
      </c>
    </row>
    <row r="133" spans="1:5" ht="54" customHeight="1">
      <c r="A133" s="18" t="s">
        <v>240</v>
      </c>
      <c r="B133" s="13" t="s">
        <v>187</v>
      </c>
      <c r="C133" s="22">
        <v>485100</v>
      </c>
      <c r="D133" s="22">
        <v>485100</v>
      </c>
      <c r="E133" s="22">
        <v>485100</v>
      </c>
    </row>
    <row r="134" spans="1:5" ht="47.25" customHeight="1">
      <c r="A134" s="24" t="s">
        <v>241</v>
      </c>
      <c r="B134" s="27" t="s">
        <v>188</v>
      </c>
      <c r="C134" s="26">
        <f>C135+C140</f>
        <v>92075650.63</v>
      </c>
      <c r="D134" s="26">
        <f>D135+D140</f>
        <v>92075650.63</v>
      </c>
      <c r="E134" s="26">
        <f>E135+E140</f>
        <v>92075650.63</v>
      </c>
    </row>
    <row r="135" spans="1:5" ht="58.5" customHeight="1">
      <c r="A135" s="18" t="s">
        <v>242</v>
      </c>
      <c r="B135" s="19" t="s">
        <v>137</v>
      </c>
      <c r="C135" s="22">
        <f>C136</f>
        <v>2521651.63</v>
      </c>
      <c r="D135" s="22">
        <f>D136</f>
        <v>2521651.63</v>
      </c>
      <c r="E135" s="22">
        <f>E136</f>
        <v>2521651.63</v>
      </c>
    </row>
    <row r="136" spans="1:5" ht="75" customHeight="1">
      <c r="A136" s="18" t="s">
        <v>243</v>
      </c>
      <c r="B136" s="19" t="s">
        <v>138</v>
      </c>
      <c r="C136" s="22">
        <f>SUM(C137:C139)</f>
        <v>2521651.63</v>
      </c>
      <c r="D136" s="22">
        <f>SUM(D137:D139)</f>
        <v>2521651.63</v>
      </c>
      <c r="E136" s="22">
        <f>SUM(E137:E139)</f>
        <v>2521651.63</v>
      </c>
    </row>
    <row r="137" spans="1:5" ht="94.5" customHeight="1">
      <c r="A137" s="18" t="s">
        <v>244</v>
      </c>
      <c r="B137" s="19" t="s">
        <v>189</v>
      </c>
      <c r="C137" s="22">
        <f>409692+11856.5</f>
        <v>421548.5</v>
      </c>
      <c r="D137" s="22">
        <f>409692+11856.5</f>
        <v>421548.5</v>
      </c>
      <c r="E137" s="22">
        <f>409692+11856.5</f>
        <v>421548.5</v>
      </c>
    </row>
    <row r="138" spans="1:5" ht="75" customHeight="1">
      <c r="A138" s="18" t="s">
        <v>245</v>
      </c>
      <c r="B138" s="19" t="s">
        <v>138</v>
      </c>
      <c r="C138" s="22">
        <f>978750+46200+1067653.13</f>
        <v>2092603.13</v>
      </c>
      <c r="D138" s="22">
        <f>978750+46200+1067653.13</f>
        <v>2092603.13</v>
      </c>
      <c r="E138" s="22">
        <f>978750+46200+1067653.13</f>
        <v>2092603.13</v>
      </c>
    </row>
    <row r="139" spans="1:5" ht="75" customHeight="1">
      <c r="A139" s="43" t="s">
        <v>246</v>
      </c>
      <c r="B139" s="54" t="s">
        <v>138</v>
      </c>
      <c r="C139" s="8">
        <v>7500</v>
      </c>
      <c r="D139" s="8">
        <v>7500</v>
      </c>
      <c r="E139" s="8">
        <v>7500</v>
      </c>
    </row>
    <row r="140" spans="1:5" ht="27.75" customHeight="1">
      <c r="A140" s="18" t="s">
        <v>247</v>
      </c>
      <c r="B140" s="19" t="s">
        <v>139</v>
      </c>
      <c r="C140" s="22">
        <f aca="true" t="shared" si="11" ref="C140:E141">C141</f>
        <v>89553999</v>
      </c>
      <c r="D140" s="22">
        <f t="shared" si="11"/>
        <v>89553999</v>
      </c>
      <c r="E140" s="22">
        <f t="shared" si="11"/>
        <v>89553999</v>
      </c>
    </row>
    <row r="141" spans="1:5" ht="37.5" customHeight="1">
      <c r="A141" s="18" t="s">
        <v>248</v>
      </c>
      <c r="B141" s="19" t="s">
        <v>140</v>
      </c>
      <c r="C141" s="22">
        <f t="shared" si="11"/>
        <v>89553999</v>
      </c>
      <c r="D141" s="22">
        <f t="shared" si="11"/>
        <v>89553999</v>
      </c>
      <c r="E141" s="22">
        <f t="shared" si="11"/>
        <v>89553999</v>
      </c>
    </row>
    <row r="142" spans="1:5" ht="37.5" customHeight="1">
      <c r="A142" s="18" t="s">
        <v>249</v>
      </c>
      <c r="B142" s="19" t="s">
        <v>141</v>
      </c>
      <c r="C142" s="22">
        <f>68646069+20907930</f>
        <v>89553999</v>
      </c>
      <c r="D142" s="22">
        <f>68646069+20907930</f>
        <v>89553999</v>
      </c>
      <c r="E142" s="22">
        <f>68646069+20907930</f>
        <v>89553999</v>
      </c>
    </row>
    <row r="143" spans="1:5" s="10" customFormat="1" ht="169.5" customHeight="1">
      <c r="A143" s="24" t="s">
        <v>99</v>
      </c>
      <c r="B143" s="25" t="s">
        <v>102</v>
      </c>
      <c r="C143" s="26">
        <f aca="true" t="shared" si="12" ref="C143:E144">C144</f>
        <v>0</v>
      </c>
      <c r="D143" s="26">
        <f t="shared" si="12"/>
        <v>0</v>
      </c>
      <c r="E143" s="26">
        <f t="shared" si="12"/>
        <v>0</v>
      </c>
    </row>
    <row r="144" spans="1:5" ht="207" customHeight="1">
      <c r="A144" s="18" t="s">
        <v>100</v>
      </c>
      <c r="B144" s="13" t="s">
        <v>103</v>
      </c>
      <c r="C144" s="22">
        <f t="shared" si="12"/>
        <v>0</v>
      </c>
      <c r="D144" s="22">
        <f t="shared" si="12"/>
        <v>0</v>
      </c>
      <c r="E144" s="22">
        <f t="shared" si="12"/>
        <v>0</v>
      </c>
    </row>
    <row r="145" spans="1:5" ht="207" customHeight="1">
      <c r="A145" s="18" t="s">
        <v>101</v>
      </c>
      <c r="B145" s="13" t="s">
        <v>104</v>
      </c>
      <c r="C145" s="22">
        <v>0</v>
      </c>
      <c r="D145" s="16">
        <v>0</v>
      </c>
      <c r="E145" s="16">
        <v>0</v>
      </c>
    </row>
    <row r="146" spans="1:5" ht="36" customHeight="1">
      <c r="A146" s="57" t="s">
        <v>224</v>
      </c>
      <c r="B146" s="57"/>
      <c r="C146" s="15">
        <f>C17+C124</f>
        <v>260591736.51999998</v>
      </c>
      <c r="D146" s="15">
        <f>D17+D124</f>
        <v>253435246.63</v>
      </c>
      <c r="E146" s="15">
        <f>E17+E124</f>
        <v>254446243.63</v>
      </c>
    </row>
    <row r="147" ht="18.75">
      <c r="C147" s="5"/>
    </row>
    <row r="148" ht="18.75">
      <c r="C148" s="28"/>
    </row>
    <row r="150" ht="18.75">
      <c r="C150" s="28"/>
    </row>
    <row r="151" ht="18.75">
      <c r="D151" s="53"/>
    </row>
  </sheetData>
  <sheetProtection/>
  <mergeCells count="14">
    <mergeCell ref="C8:E8"/>
    <mergeCell ref="A12:E12"/>
    <mergeCell ref="C5:E5"/>
    <mergeCell ref="C6:E6"/>
    <mergeCell ref="C4:E4"/>
    <mergeCell ref="C3:E3"/>
    <mergeCell ref="C2:E2"/>
    <mergeCell ref="C7:E7"/>
    <mergeCell ref="C1:E1"/>
    <mergeCell ref="A146:B146"/>
    <mergeCell ref="A13:C13"/>
    <mergeCell ref="A14:A15"/>
    <mergeCell ref="B14:B15"/>
    <mergeCell ref="C14:E1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2016-12-13T11:58:49Z</cp:lastPrinted>
  <dcterms:created xsi:type="dcterms:W3CDTF">2009-08-21T08:27:43Z</dcterms:created>
  <dcterms:modified xsi:type="dcterms:W3CDTF">2016-12-27T06:44:44Z</dcterms:modified>
  <cp:category/>
  <cp:version/>
  <cp:contentType/>
  <cp:contentStatus/>
</cp:coreProperties>
</file>