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<sst xmlns="http://schemas.openxmlformats.org/spreadsheetml/2006/main" count="70" uniqueCount="67">
  <si>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</si>
  <si>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</si>
  <si>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</si>
  <si>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</si>
  <si>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</si>
  <si>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</si>
  <si>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</si>
  <si>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</si>
  <si>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</si>
  <si>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</si>
  <si>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</si>
  <si>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</si>
  <si>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</si>
  <si>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</si>
  <si>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</si>
  <si>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</si>
  <si>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</si>
  <si>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</si>
  <si>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</si>
  <si>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</si>
  <si>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</si>
  <si>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</si>
  <si>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</si>
  <si>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</si>
  <si>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</si>
  <si>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</si>
  <si>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</si>
  <si>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</si>
  <si>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</si>
  <si>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</si>
  <si>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</si>
  <si>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</si>
  <si>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</si>
  <si>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</si>
  <si>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</si>
  <si>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</si>
  <si>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</si>
  <si>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</si>
  <si>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</si>
  <si>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</si>
  <si>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</si>
  <si>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</si>
  <si>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</si>
  <si>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</si>
  <si>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</si>
  <si>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</si>
  <si>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</si>
  <si>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</si>
  <si>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</si>
  <si>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</si>
  <si>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</si>
  <si>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</si>
  <si>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</si>
  <si>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</si>
  <si>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</si>
  <si>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</si>
  <si>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</si>
  <si>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</si>
  <si>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</si>
  <si>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</si>
  <si>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</si>
  <si>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</si>
  <si>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</si>
  <si>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</si>
  <si>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</si>
  <si>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</si>
  <si>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от 24.06.2022  № 63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</si>
</sst>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="89" zoomScaleNormal="89" workbookViewId="0" topLeftCell="A8">
      <selection activeCell="A11" sqref="A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4" t="s">
        <v>66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B20+B23+B41+B53</f>
        <v>470176335.36</v>
      </c>
      <c r="C19" s="10">
        <f>C20+C23+C41+C53</f>
        <v>254799501.46999997</v>
      </c>
      <c r="D19" s="10">
        <f>D20+D23+D41+D53</f>
        <v>247571607.69</v>
      </c>
    </row>
    <row r="20" spans="1:4" s="13" customFormat="1" ht="25.5" customHeight="1">
      <c r="A20" s="12" t="s">
        <v>4</v>
      </c>
      <c r="B20" s="28">
        <f>SUM(B21:B22)</f>
        <v>135808802.82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</f>
        <v>21973902.82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SUM(B24:B40)</f>
        <v>179396382.8</v>
      </c>
      <c r="C23" s="26">
        <f>SUM(C24:C40)</f>
        <v>8545045.25</v>
      </c>
      <c r="D23" s="26">
        <f>SUM(D24:D40)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v>1558414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v>18439195.5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v>40854795.3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SUM(B42:B52)</f>
        <v>133782032.52000001</v>
      </c>
      <c r="C41" s="26">
        <f>SUM(C42:C52)</f>
        <v>127960236.21999998</v>
      </c>
      <c r="D41" s="26">
        <f>SUM(D42:D52)</f>
        <v>127960074.82</v>
      </c>
    </row>
    <row r="42" spans="1:4" ht="67.5" customHeight="1">
      <c r="A42" s="37" t="s">
        <v>11</v>
      </c>
      <c r="B42" s="24">
        <v>466591.09</v>
      </c>
      <c r="C42" s="24">
        <v>408434</v>
      </c>
      <c r="D42" s="24">
        <v>408434</v>
      </c>
    </row>
    <row r="43" spans="1:4" ht="68.25" customHeight="1">
      <c r="A43" s="23" t="s">
        <v>12</v>
      </c>
      <c r="B43" s="24">
        <v>10971</v>
      </c>
      <c r="C43" s="24">
        <v>11125.5</v>
      </c>
      <c r="D43" s="24">
        <v>11125.5</v>
      </c>
    </row>
    <row r="44" spans="1:4" ht="121.5" customHeight="1">
      <c r="A44" s="23" t="s">
        <v>13</v>
      </c>
      <c r="B44" s="24">
        <v>515561</v>
      </c>
      <c r="C44" s="24">
        <v>506857</v>
      </c>
      <c r="D44" s="24">
        <v>506857</v>
      </c>
    </row>
    <row r="45" spans="1:4" ht="116.25" customHeight="1">
      <c r="A45" s="23" t="s">
        <v>24</v>
      </c>
      <c r="B45" s="24">
        <f>41240052+168284</f>
        <v>41408336</v>
      </c>
      <c r="C45" s="24">
        <v>41448975</v>
      </c>
      <c r="D45" s="24">
        <v>41448975</v>
      </c>
    </row>
    <row r="46" spans="1:4" s="14" customFormat="1" ht="157.5" customHeight="1">
      <c r="A46" s="23" t="s">
        <v>14</v>
      </c>
      <c r="B46" s="30">
        <f>84000656.75+273591.5</f>
        <v>84274248.25</v>
      </c>
      <c r="C46" s="30">
        <v>80977838</v>
      </c>
      <c r="D46" s="30">
        <v>80977838</v>
      </c>
    </row>
    <row r="47" spans="1:4" ht="87.75" customHeight="1">
      <c r="A47" s="23" t="s">
        <v>15</v>
      </c>
      <c r="B47" s="24">
        <v>52080</v>
      </c>
      <c r="C47" s="24">
        <v>52080</v>
      </c>
      <c r="D47" s="24">
        <v>52080</v>
      </c>
    </row>
    <row r="48" spans="1:4" ht="102" customHeight="1">
      <c r="A48" s="23" t="s">
        <v>16</v>
      </c>
      <c r="B48" s="24">
        <v>1194575.73</v>
      </c>
      <c r="C48" s="24">
        <v>752210.16</v>
      </c>
      <c r="D48" s="24">
        <v>752210.16</v>
      </c>
    </row>
    <row r="49" spans="1:4" ht="81" customHeight="1">
      <c r="A49" s="23" t="s">
        <v>18</v>
      </c>
      <c r="B49" s="24">
        <f>6609556.8-944222.4</f>
        <v>5665334.399999999</v>
      </c>
      <c r="C49" s="24">
        <v>3776889.6</v>
      </c>
      <c r="D49" s="24">
        <f>944222.4+2832667.2</f>
        <v>3776889.6</v>
      </c>
    </row>
    <row r="50" spans="1:4" ht="92.25" customHeight="1">
      <c r="A50" s="23" t="s">
        <v>26</v>
      </c>
      <c r="B50" s="24">
        <v>66392.85</v>
      </c>
      <c r="C50" s="24">
        <v>24245.25</v>
      </c>
      <c r="D50" s="24">
        <v>24245.25</v>
      </c>
    </row>
    <row r="51" spans="1:4" ht="120.75" customHeight="1">
      <c r="A51" s="23" t="s">
        <v>17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28</v>
      </c>
      <c r="B52" s="24">
        <f>24425.32+2083.66</f>
        <v>26508.98</v>
      </c>
      <c r="C52" s="24">
        <f>5079.62-3497.91</f>
        <v>1581.71</v>
      </c>
      <c r="D52" s="24">
        <v>1420.31</v>
      </c>
    </row>
    <row r="53" spans="1:4" ht="30.75" customHeight="1">
      <c r="A53" s="36" t="s">
        <v>27</v>
      </c>
      <c r="B53" s="35">
        <f>SUM(B54:B55)</f>
        <v>21189117.22</v>
      </c>
      <c r="C53" s="35">
        <f>SUM(C54:C55)</f>
        <v>8671320</v>
      </c>
      <c r="D53" s="35">
        <f>SUM(D54:D55)</f>
        <v>8124480</v>
      </c>
    </row>
    <row r="54" spans="1:4" ht="87.75" customHeight="1">
      <c r="A54" s="23" t="s">
        <v>39</v>
      </c>
      <c r="B54" s="24">
        <f>8436960+234360</f>
        <v>8671320</v>
      </c>
      <c r="C54" s="24">
        <f>8436960+234360</f>
        <v>8671320</v>
      </c>
      <c r="D54" s="24">
        <v>8124480</v>
      </c>
    </row>
    <row r="55" spans="1:4" ht="71.25" customHeight="1">
      <c r="A55" s="23" t="s">
        <v>45</v>
      </c>
      <c r="B55" s="24">
        <v>12517797.22</v>
      </c>
      <c r="C55" s="24">
        <v>0</v>
      </c>
      <c r="D55" s="24">
        <v>0</v>
      </c>
    </row>
    <row r="56" spans="1:4" ht="39.75" customHeight="1">
      <c r="A56" s="38" t="s">
        <v>30</v>
      </c>
      <c r="B56" s="35">
        <f>B57</f>
        <v>432296.01000000007</v>
      </c>
      <c r="C56" s="35">
        <f>C57</f>
        <v>432296.01000000007</v>
      </c>
      <c r="D56" s="35">
        <f>D57</f>
        <v>432296.01000000007</v>
      </c>
    </row>
    <row r="57" spans="1:4" ht="84.75" customHeight="1">
      <c r="A57" s="23" t="s">
        <v>31</v>
      </c>
      <c r="B57" s="24">
        <f>SUM(B58:B65)</f>
        <v>432296.01000000007</v>
      </c>
      <c r="C57" s="24">
        <f>SUM(C58:C65)</f>
        <v>432296.01000000007</v>
      </c>
      <c r="D57" s="24">
        <f>SUM(D58:D65)</f>
        <v>432296.01000000007</v>
      </c>
    </row>
    <row r="58" spans="1:4" ht="37.5" customHeight="1" hidden="1">
      <c r="A58" s="39" t="s">
        <v>40</v>
      </c>
      <c r="B58" s="24">
        <v>0</v>
      </c>
      <c r="C58" s="24">
        <v>0</v>
      </c>
      <c r="D58" s="24">
        <v>0</v>
      </c>
    </row>
    <row r="59" spans="1:4" ht="37.5" customHeight="1">
      <c r="A59" s="39" t="s">
        <v>40</v>
      </c>
      <c r="B59" s="24">
        <v>3600</v>
      </c>
      <c r="C59" s="24">
        <v>3600</v>
      </c>
      <c r="D59" s="24">
        <v>3600</v>
      </c>
    </row>
    <row r="60" spans="1:4" ht="30.75" customHeight="1">
      <c r="A60" s="39" t="s">
        <v>32</v>
      </c>
      <c r="B60" s="24">
        <f>237572.4+14137.01</f>
        <v>251709.41</v>
      </c>
      <c r="C60" s="24">
        <f>237572.4+14137.01</f>
        <v>251709.41</v>
      </c>
      <c r="D60" s="24">
        <v>251709.41</v>
      </c>
    </row>
    <row r="61" spans="1:4" ht="31.5" customHeight="1">
      <c r="A61" s="39" t="s">
        <v>33</v>
      </c>
      <c r="B61" s="24">
        <f aca="true" t="shared" si="0" ref="B61:C63">43087+1159.65</f>
        <v>44246.65</v>
      </c>
      <c r="C61" s="24">
        <f t="shared" si="0"/>
        <v>44246.65</v>
      </c>
      <c r="D61" s="24">
        <v>44246.65</v>
      </c>
    </row>
    <row r="62" spans="1:4" ht="30.75" customHeight="1">
      <c r="A62" s="39" t="s">
        <v>34</v>
      </c>
      <c r="B62" s="24">
        <f t="shared" si="0"/>
        <v>44246.65</v>
      </c>
      <c r="C62" s="24">
        <f t="shared" si="0"/>
        <v>44246.65</v>
      </c>
      <c r="D62" s="24">
        <v>44246.65</v>
      </c>
    </row>
    <row r="63" spans="1:4" ht="36.75" customHeight="1">
      <c r="A63" s="39" t="s">
        <v>35</v>
      </c>
      <c r="B63" s="24">
        <f t="shared" si="0"/>
        <v>44246.65</v>
      </c>
      <c r="C63" s="24">
        <f t="shared" si="0"/>
        <v>44246.65</v>
      </c>
      <c r="D63" s="24">
        <v>44246.65</v>
      </c>
    </row>
    <row r="64" spans="1:4" ht="37.5" customHeight="1" hidden="1">
      <c r="A64" s="41" t="s">
        <v>37</v>
      </c>
      <c r="B64" s="10">
        <v>0</v>
      </c>
      <c r="C64" s="10">
        <v>0</v>
      </c>
      <c r="D64" s="10">
        <v>0</v>
      </c>
    </row>
    <row r="65" spans="1:4" ht="37.5" customHeight="1">
      <c r="A65" s="39" t="s">
        <v>56</v>
      </c>
      <c r="B65" s="24">
        <v>44246.65</v>
      </c>
      <c r="C65" s="24">
        <v>44246.65</v>
      </c>
      <c r="D65" s="24">
        <v>44246.65</v>
      </c>
    </row>
    <row r="66" spans="1:4" ht="37.5" customHeight="1">
      <c r="A66" s="42" t="s">
        <v>37</v>
      </c>
      <c r="B66" s="10">
        <f>B67</f>
        <v>50000</v>
      </c>
      <c r="C66" s="10">
        <f>C67</f>
        <v>0</v>
      </c>
      <c r="D66" s="10">
        <f>D67</f>
        <v>0</v>
      </c>
    </row>
    <row r="67" spans="1:4" ht="37.5" customHeight="1">
      <c r="A67" s="39" t="s">
        <v>57</v>
      </c>
      <c r="B67" s="24">
        <v>50000</v>
      </c>
      <c r="C67" s="24">
        <v>0</v>
      </c>
      <c r="D67" s="24">
        <v>0</v>
      </c>
    </row>
    <row r="68" spans="1:4" s="15" customFormat="1" ht="36.75" customHeight="1">
      <c r="A68" s="9" t="s">
        <v>22</v>
      </c>
      <c r="B68" s="10">
        <f>B19+B56+B64+B66</f>
        <v>470658631.37</v>
      </c>
      <c r="C68" s="10">
        <f>C19+C56+C64+C66</f>
        <v>255231797.47999996</v>
      </c>
      <c r="D68" s="10">
        <f>D19+D56+D64+D66</f>
        <v>248003903.7</v>
      </c>
    </row>
    <row r="69" spans="1:4" s="17" customFormat="1" ht="19.5" customHeight="1">
      <c r="A69" s="16"/>
      <c r="C69" s="22"/>
      <c r="D69" s="22" t="s">
        <v>64</v>
      </c>
    </row>
    <row r="70" s="19" customFormat="1" ht="19.5" customHeight="1">
      <c r="A70" s="18"/>
    </row>
    <row r="71" ht="18.75">
      <c r="A71" s="16"/>
    </row>
    <row r="72" ht="18.75">
      <c r="A72" s="16"/>
    </row>
    <row r="73" spans="1:2" s="20" customFormat="1" ht="15.75">
      <c r="A73" s="18"/>
      <c r="B73" s="47"/>
    </row>
    <row r="74" spans="1:2" s="20" customFormat="1" ht="15.75">
      <c r="A74" s="18"/>
      <c r="B74" s="48"/>
    </row>
    <row r="75" spans="1:2" s="20" customFormat="1" ht="15.75">
      <c r="A75" s="18"/>
      <c r="B75" s="21"/>
    </row>
    <row r="76" s="20" customFormat="1" ht="15.75">
      <c r="A76" s="18"/>
    </row>
    <row r="77" ht="18.75">
      <c r="A77" s="16"/>
    </row>
    <row r="78" ht="18.75">
      <c r="A78" s="16"/>
    </row>
    <row r="79" ht="18.75">
      <c r="A79" s="16"/>
    </row>
    <row r="80" ht="18.75">
      <c r="A80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73:B74"/>
    <mergeCell ref="A16:A17"/>
    <mergeCell ref="B16:D16"/>
    <mergeCell ref="A14:D14"/>
    <mergeCell ref="B10:D10"/>
    <mergeCell ref="B11:D11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2022-02-09T08:36:31Z</cp:lastPrinted>
  <dcterms:created xsi:type="dcterms:W3CDTF">2015-11-12T13:52:25Z</dcterms:created>
  <dcterms:modified xsi:type="dcterms:W3CDTF">2022-06-28T08:04:01Z</dcterms:modified>
  <cp:category/>
  <cp:version/>
  <cp:contentType/>
  <cp:contentStatus/>
</cp:coreProperties>
</file>