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Прил.№2 Доходы (табл.2)" sheetId="1" r:id="rId1"/>
  </sheets>
  <definedNames/>
  <calcPr fullCalcOnLoad="1" refMode="R1C1"/>
</workbook>
</file>

<file path=xl/sharedStrings.xml><?xml version="1.0" encoding="utf-8"?>
<sst xmlns="http://schemas.openxmlformats.org/spreadsheetml/2006/main" count="74" uniqueCount="71">
  <si>
    <t>1</t>
  </si>
  <si>
    <t>Сумма, руб.</t>
  </si>
  <si>
    <t>Название безвозмездных поступлений/КБК</t>
  </si>
  <si>
    <t xml:space="preserve">Субвенции </t>
  </si>
  <si>
    <t>Дотации</t>
  </si>
  <si>
    <t>Дотации на выравнивание бюджетной обеспеченности муниципальных районов (городских округов)/037 2 02 15001 05 0000 150</t>
  </si>
  <si>
    <t xml:space="preserve">Дотации на поддержку мер по обеспечению сбалансированности местных бюджетов/037 2 02 15002 05 0000 150 </t>
  </si>
  <si>
    <t>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пребывания/039 2 02 29999 05 0000 150</t>
  </si>
  <si>
    <t>Субсидии бюджетам муниципальных районов, городских округов Ивановской области на 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области/039 2 02 29999 05 0000 150</t>
  </si>
  <si>
    <t>Субсидии бюджетам муниципальных районов и городских округов Ивановской области на 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области/035 2 02 29999 05 0000 150</t>
  </si>
  <si>
    <t>Субсидии бюджетам муниципальных образований Ивановской области на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области/035 2 02 29999 05 0000 150</t>
  </si>
  <si>
    <t xml:space="preserve">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и защите их прав/035 2 02 30024 05 0000 150   </t>
  </si>
  <si>
    <t xml:space="preserve">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правонарушений/035 2 02 30024 05 0000 150   </t>
  </si>
  <si>
    <t xml:space="preserve">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оздоровление/039 2 02 30024 05 0000 150   </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</si>
  <si>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</si>
  <si>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 xml:space="preserve">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ситуации/039 2 02 30024 05 0000 150   </t>
  </si>
  <si>
    <r>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образования/039 2 02 30024 05 0000 150</t>
    </r>
    <r>
      <rPr>
        <i/>
        <sz val="10"/>
        <rFont val="Times New Roman"/>
        <family val="1"/>
      </rPr>
      <t xml:space="preserve"> </t>
    </r>
  </si>
  <si>
    <t>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скотомогильников/044 2 02 30024 05 0000 150</t>
  </si>
  <si>
    <t>Субвенции бюджетам городских округов и муниципальных районов Ивановской области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помещений/041 2 02 35082 05 0000 150</t>
  </si>
  <si>
    <t>Субсидии бюджетам городских округов,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услуг/035 2 02 29999 05 0000 150</t>
  </si>
  <si>
    <t xml:space="preserve">I. Межбюджетные трансферты, поступающие из областного бюджета </t>
  </si>
  <si>
    <t xml:space="preserve">Субсидии </t>
  </si>
  <si>
    <t>ИТОГО:</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</si>
  <si>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</si>
  <si>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2023 год</t>
  </si>
  <si>
    <t>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владельцев/044 2 02 30024 05 0000 150</t>
  </si>
  <si>
    <t>II. Иные межбюджетные трансферты, поступающие из областного бюджета</t>
  </si>
  <si>
    <t xml:space="preserve">Субвенции бюджетам муниципальных образований Ивановской области на осуществление исполнительно-распорядительными органами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035 2 02 35120 05 0000 150 </t>
  </si>
  <si>
    <t>Субсидии бюджетам муниципальных районов и городских округов Ивановской области на организацию бесплатного горячего питания обучающихся, получающих начальное общее образование в муниципальных образовательных организациях/039 2 02 25304 05 0000 150</t>
  </si>
  <si>
    <t>III. Межбюджетные трансферты, поступающие из бюджетов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</si>
  <si>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контроля/043 2 02 40014 05 0000 150, в том числе:</t>
  </si>
  <si>
    <t>- Талицко-Мугреевское сельское поселение</t>
  </si>
  <si>
    <t>- Хотимльское сельское поселение</t>
  </si>
  <si>
    <t>- Новоклязьминское сельское поселение</t>
  </si>
  <si>
    <t>- Мугреево-Никольское сельское поселение</t>
  </si>
  <si>
    <t>IV. Прочие безвозмездные поступления</t>
  </si>
  <si>
    <t>- Южское городское поселение</t>
  </si>
  <si>
    <t>2024 год</t>
  </si>
  <si>
    <t>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Думы/035 2 02 29999 05 0000 150</t>
  </si>
  <si>
    <t>- Холуйское сельское поселение</t>
  </si>
  <si>
    <t>Безвозмездные поступления в бюджет Южского муниципального района в 2023 году и плановом периоде 2024 и 2025 годов</t>
  </si>
  <si>
    <t>2025 год</t>
  </si>
  <si>
    <t>Субсидии бюджетам муниципальных образований Ивановской области на подготовку проектов межевания земельных участков и на проведение кадастровых работ/041 2 02 25599 05 0000 150</t>
  </si>
  <si>
    <t>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образований/035 2 02 25519 05 0000 150</t>
  </si>
  <si>
    <t>"</t>
  </si>
  <si>
    <t>к решению Совета Южского</t>
  </si>
  <si>
    <t>муниципального района</t>
  </si>
  <si>
    <t>"О внесении изменений и дополнений</t>
  </si>
  <si>
    <t xml:space="preserve">в решение Совета Южского </t>
  </si>
  <si>
    <t>от 22.12.2022 № 145 "О бюджете</t>
  </si>
  <si>
    <t>Южского муниципального района</t>
  </si>
  <si>
    <t>на 2023 год и на плановый</t>
  </si>
  <si>
    <t>период 2024 и 2025 годов""</t>
  </si>
  <si>
    <t>"Таблица 2</t>
  </si>
  <si>
    <t>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организациях/039 2 02 25098 05 0000 150</t>
  </si>
  <si>
    <t xml:space="preserve">Cубвенции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30024 05 0000 150  </t>
  </si>
  <si>
    <t>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образования/039 2 02 45303 05 0000 150</t>
  </si>
  <si>
    <t>Приложение № 2</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</si>
  <si>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организациях/039 2 02 45179 05 0000 150</t>
  </si>
  <si>
    <t xml:space="preserve">Межбюджетные трансферты, передаваемые бюджетам муниципальных районов на создание модельных муниципальных библиотек/035 2 02 45454 05 0000 150 </t>
  </si>
  <si>
    <t>Поступления от денежных пожертвований, предоставляемых физическими лицами получателям средств бюджетов муниципальных районов/039 2 07 05020 05 00000 150</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</si>
  <si>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значения)/044 2 02 20041 05 0000 150</t>
  </si>
  <si>
    <t>Субсидии бюджетам муниципальных образований Ивановской области на 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организациях"/039 2 02 29999 05 0000 150</t>
  </si>
  <si>
    <t>Субсидии бюджетам муниципальных образований Ивановской области на проведение кадастровых работ в отношении неиспользуемых земель из состава земель сельскохозяйственного назначения/041 2 02 29999 05 0000 150</t>
  </si>
  <si>
    <t>Субсидии бюджетам муниципальных образований Ивановской области на капитальный ремонт объектов дополнительного образования детей/039 2 02 29999 05 0000 150</t>
  </si>
  <si>
    <t>Иные межбюджетные трансферты бюджетам муниципальных районов и городских округов Ивановской области на 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49999 05 0000 150</t>
  </si>
  <si>
    <t>Резервный фонд Правительства Ивановской области/035 2 02 49999 05 0000 150</t>
  </si>
  <si>
    <t>Прочие безвозмездные поступления в бюджеты муниципальных районов/039 2 07 05030 05 0000 150</t>
  </si>
  <si>
    <t>Иные межбюджетные трансферты за достижение показателей деятельности органов исполнительной власти субъектов Российской Федерации/035 2 02 49999 05 0000 150</t>
  </si>
  <si>
    <t>Субсидии бюджетам муниципальных образований Ивановской области на подготовку проектов внесения изменений в документы территориального планирования, правила землепользования и застройки/041 2 02 29999 05 0000 150</t>
  </si>
  <si>
    <t>от 02.10.2023  № 82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</si>
</sst>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35">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b/>
      <sz val="14"/>
      <name val="Times New Roman"/>
      <family val="1"/>
    </font>
    <font>
      <b/>
      <sz val="14"/>
      <name val="Arial"/>
      <family val="2"/>
    </font>
    <font>
      <sz val="14"/>
      <name val="Calibri"/>
      <family val="2"/>
    </font>
    <font>
      <b/>
      <sz val="14"/>
      <name val="Calibri"/>
      <family val="2"/>
    </font>
    <font>
      <sz val="12"/>
      <name val="Times New Roman"/>
      <family val="1"/>
    </font>
    <font>
      <b/>
      <sz val="12"/>
      <name val="Calibri"/>
      <family val="2"/>
    </font>
    <font>
      <sz val="12"/>
      <name val="Calibri"/>
      <family val="2"/>
    </font>
    <font>
      <i/>
      <sz val="10"/>
      <name val="Times New Roman"/>
      <family val="1"/>
    </font>
    <font>
      <u val="single"/>
      <sz val="11"/>
      <color indexed="12"/>
      <name val="Calibri"/>
      <family val="2"/>
    </font>
    <font>
      <u val="single"/>
      <sz val="11"/>
      <color indexed="20"/>
      <name val="Calibri"/>
      <family val="2"/>
    </font>
    <font>
      <sz val="14"/>
      <color indexed="8"/>
      <name val="Times New Roman"/>
      <family val="1"/>
    </font>
    <font>
      <i/>
      <sz val="10"/>
      <color indexed="56"/>
      <name val="Times New Roman"/>
      <family val="1"/>
    </font>
    <font>
      <u val="single"/>
      <sz val="11"/>
      <color theme="10"/>
      <name val="Calibri"/>
      <family val="2"/>
    </font>
    <font>
      <u val="single"/>
      <sz val="11"/>
      <color theme="11"/>
      <name val="Calibri"/>
      <family val="2"/>
    </font>
    <font>
      <sz val="14"/>
      <color rgb="FF000000"/>
      <name val="Times New Roman"/>
      <family val="1"/>
    </font>
    <font>
      <i/>
      <sz val="10"/>
      <color rgb="FF00206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2" tint="-0.09996999800205231"/>
        <bgColor indexed="64"/>
      </patternFill>
    </fill>
    <fill>
      <patternFill patternType="solid">
        <fgColor theme="0"/>
        <bgColor indexed="64"/>
      </patternFill>
    </fill>
    <fill>
      <patternFill patternType="solid">
        <fgColor theme="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31"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2"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7" fillId="4" borderId="0" applyNumberFormat="0" applyBorder="0" applyAlignment="0" applyProtection="0"/>
  </cellStyleXfs>
  <cellXfs count="52">
    <xf numFmtId="0" fontId="0" fillId="0" borderId="0" xfId="0" applyAlignment="1">
      <alignment/>
    </xf>
    <xf numFmtId="0" fontId="19" fillId="0" borderId="0" xfId="0" applyFont="1" applyAlignment="1">
      <alignment horizontal="left"/>
    </xf>
    <xf numFmtId="0" fontId="20" fillId="0" borderId="0" xfId="0" applyFont="1" applyAlignment="1">
      <alignment horizontal="center"/>
    </xf>
    <xf numFmtId="0" fontId="21" fillId="0" borderId="0" xfId="0" applyFont="1" applyAlignment="1">
      <alignment/>
    </xf>
    <xf numFmtId="0" fontId="22" fillId="0" borderId="0" xfId="0" applyFont="1" applyAlignment="1">
      <alignment vertical="center"/>
    </xf>
    <xf numFmtId="0" fontId="18" fillId="0" borderId="10" xfId="0" applyFont="1" applyBorder="1" applyAlignment="1">
      <alignment horizontal="center" vertical="center"/>
    </xf>
    <xf numFmtId="0" fontId="21" fillId="0" borderId="0" xfId="0" applyFont="1" applyAlignment="1">
      <alignment vertical="center"/>
    </xf>
    <xf numFmtId="49" fontId="18" fillId="0" borderId="10" xfId="0" applyNumberFormat="1" applyFont="1" applyBorder="1" applyAlignment="1">
      <alignment horizontal="center" vertical="top" wrapText="1"/>
    </xf>
    <xf numFmtId="0" fontId="21" fillId="0" borderId="0" xfId="0" applyFont="1" applyAlignment="1">
      <alignment horizontal="center"/>
    </xf>
    <xf numFmtId="0" fontId="19" fillId="24" borderId="10" xfId="0" applyNumberFormat="1" applyFont="1" applyFill="1" applyBorder="1" applyAlignment="1">
      <alignment horizontal="justify" vertical="center" wrapText="1"/>
    </xf>
    <xf numFmtId="4" fontId="19" fillId="24" borderId="10" xfId="0" applyNumberFormat="1" applyFont="1" applyFill="1" applyBorder="1" applyAlignment="1">
      <alignment horizontal="center" vertical="center"/>
    </xf>
    <xf numFmtId="0" fontId="22" fillId="0" borderId="0" xfId="0" applyFont="1" applyAlignment="1">
      <alignment horizontal="center" vertical="center"/>
    </xf>
    <xf numFmtId="0" fontId="19" fillId="0" borderId="10" xfId="0" applyNumberFormat="1" applyFont="1" applyFill="1" applyBorder="1" applyAlignment="1">
      <alignment horizontal="justify" vertical="center" wrapText="1"/>
    </xf>
    <xf numFmtId="0" fontId="21" fillId="0" borderId="0" xfId="0" applyFont="1" applyAlignment="1">
      <alignment horizontal="center" vertical="center"/>
    </xf>
    <xf numFmtId="0" fontId="21" fillId="0" borderId="0" xfId="0" applyFont="1" applyAlignment="1">
      <alignment horizontal="justify" vertical="top" wrapText="1"/>
    </xf>
    <xf numFmtId="0" fontId="22" fillId="0" borderId="0" xfId="0" applyFont="1" applyAlignment="1">
      <alignment horizontal="left" vertical="center"/>
    </xf>
    <xf numFmtId="0" fontId="19" fillId="0" borderId="0" xfId="0" applyFont="1" applyAlignment="1">
      <alignment horizontal="center"/>
    </xf>
    <xf numFmtId="0" fontId="22" fillId="0" borderId="0" xfId="0" applyFont="1" applyAlignment="1">
      <alignment horizontal="left"/>
    </xf>
    <xf numFmtId="0" fontId="23" fillId="0" borderId="0" xfId="0" applyFont="1" applyAlignment="1">
      <alignment horizontal="right"/>
    </xf>
    <xf numFmtId="0" fontId="23" fillId="0" borderId="0" xfId="0" applyFont="1" applyAlignment="1">
      <alignment vertical="center"/>
    </xf>
    <xf numFmtId="0" fontId="25" fillId="0" borderId="0" xfId="0" applyFont="1" applyAlignment="1">
      <alignment/>
    </xf>
    <xf numFmtId="0" fontId="25" fillId="0" borderId="0" xfId="0" applyFont="1" applyAlignment="1">
      <alignment horizontal="center" vertical="center"/>
    </xf>
    <xf numFmtId="0" fontId="18" fillId="0" borderId="0" xfId="0" applyFont="1" applyAlignment="1">
      <alignment horizontal="right"/>
    </xf>
    <xf numFmtId="0" fontId="18" fillId="25" borderId="10" xfId="0" applyFont="1" applyFill="1" applyBorder="1" applyAlignment="1">
      <alignment horizontal="justify" vertical="top" wrapText="1"/>
    </xf>
    <xf numFmtId="4" fontId="18"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left" vertical="center" wrapText="1"/>
    </xf>
    <xf numFmtId="4" fontId="19"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justify" vertical="center" wrapText="1"/>
    </xf>
    <xf numFmtId="4" fontId="19" fillId="0" borderId="10" xfId="0" applyNumberFormat="1" applyFont="1" applyBorder="1" applyAlignment="1">
      <alignment horizontal="center" vertical="center"/>
    </xf>
    <xf numFmtId="49" fontId="18" fillId="25" borderId="10" xfId="0" applyNumberFormat="1" applyFont="1" applyFill="1" applyBorder="1" applyAlignment="1">
      <alignment horizontal="justify" vertical="top" wrapText="1"/>
    </xf>
    <xf numFmtId="4" fontId="18" fillId="25" borderId="10" xfId="0" applyNumberFormat="1" applyFont="1" applyFill="1" applyBorder="1" applyAlignment="1">
      <alignment horizontal="center" vertical="center" wrapText="1"/>
    </xf>
    <xf numFmtId="0" fontId="18" fillId="0" borderId="10" xfId="0" applyFont="1" applyBorder="1" applyAlignment="1">
      <alignment horizontal="center"/>
    </xf>
    <xf numFmtId="4" fontId="33" fillId="25" borderId="10" xfId="0" applyNumberFormat="1" applyFont="1" applyFill="1" applyBorder="1" applyAlignment="1">
      <alignment horizontal="center" vertical="center" wrapText="1"/>
    </xf>
    <xf numFmtId="4" fontId="18" fillId="0" borderId="10" xfId="0" applyNumberFormat="1" applyFont="1" applyFill="1" applyBorder="1" applyAlignment="1" applyProtection="1">
      <alignment horizontal="center" vertical="center" shrinkToFit="1"/>
      <protection locked="0"/>
    </xf>
    <xf numFmtId="4" fontId="18" fillId="0" borderId="10" xfId="0" applyNumberFormat="1" applyFont="1" applyFill="1" applyBorder="1" applyAlignment="1">
      <alignment horizontal="center" vertical="center"/>
    </xf>
    <xf numFmtId="4" fontId="19" fillId="26" borderId="10" xfId="0" applyNumberFormat="1" applyFont="1" applyFill="1" applyBorder="1" applyAlignment="1">
      <alignment horizontal="center" vertical="center"/>
    </xf>
    <xf numFmtId="0" fontId="19" fillId="26" borderId="10" xfId="0" applyFont="1" applyFill="1" applyBorder="1" applyAlignment="1">
      <alignment horizontal="justify" vertical="center" wrapText="1"/>
    </xf>
    <xf numFmtId="0" fontId="18" fillId="25" borderId="10" xfId="0" applyFont="1" applyFill="1" applyBorder="1" applyAlignment="1">
      <alignment horizontal="justify" vertical="top"/>
    </xf>
    <xf numFmtId="0" fontId="19" fillId="26" borderId="10" xfId="0" applyFont="1" applyFill="1" applyBorder="1" applyAlignment="1">
      <alignment horizontal="justify" vertical="top" wrapText="1"/>
    </xf>
    <xf numFmtId="49" fontId="18" fillId="25" borderId="10" xfId="0" applyNumberFormat="1" applyFont="1" applyFill="1" applyBorder="1" applyAlignment="1">
      <alignment horizontal="justify" vertical="center" wrapText="1"/>
    </xf>
    <xf numFmtId="0" fontId="19" fillId="24" borderId="10" xfId="0" applyFont="1" applyFill="1" applyBorder="1" applyAlignment="1">
      <alignment horizontal="justify" vertical="top" wrapText="1"/>
    </xf>
    <xf numFmtId="49" fontId="19" fillId="24" borderId="10" xfId="0" applyNumberFormat="1" applyFont="1" applyFill="1" applyBorder="1" applyAlignment="1">
      <alignment horizontal="justify" vertical="center" wrapText="1"/>
    </xf>
    <xf numFmtId="0" fontId="18" fillId="0" borderId="0" xfId="0" applyFont="1" applyAlignment="1">
      <alignment horizontal="right"/>
    </xf>
    <xf numFmtId="0" fontId="34" fillId="0" borderId="11" xfId="0" applyFont="1" applyBorder="1" applyAlignment="1">
      <alignment horizontal="center" vertical="center" wrapText="1"/>
    </xf>
    <xf numFmtId="0" fontId="18" fillId="0" borderId="0" xfId="0" applyFont="1" applyAlignment="1">
      <alignment horizontal="right" vertical="center"/>
    </xf>
    <xf numFmtId="4" fontId="24" fillId="0" borderId="0" xfId="0" applyNumberFormat="1" applyFont="1" applyAlignment="1">
      <alignment horizontal="center" vertical="center"/>
    </xf>
    <xf numFmtId="0" fontId="24" fillId="0" borderId="0" xfId="0" applyFont="1" applyAlignment="1">
      <alignment horizontal="center" vertical="center"/>
    </xf>
    <xf numFmtId="49" fontId="18" fillId="0" borderId="10" xfId="0" applyNumberFormat="1" applyFont="1" applyBorder="1" applyAlignment="1">
      <alignment horizontal="center" vertical="center" wrapTex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49" fontId="19" fillId="0" borderId="0"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84"/>
  <sheetViews>
    <sheetView tabSelected="1" zoomScale="89" zoomScaleNormal="89" workbookViewId="0" topLeftCell="A1">
      <selection activeCell="B12" sqref="B12"/>
    </sheetView>
  </sheetViews>
  <sheetFormatPr defaultColWidth="9.140625" defaultRowHeight="15"/>
  <cols>
    <col min="1" max="1" width="123.00390625" style="3" customWidth="1"/>
    <col min="2" max="3" width="19.8515625" style="3" customWidth="1"/>
    <col min="4" max="4" width="19.7109375" style="3" customWidth="1"/>
    <col min="5" max="16384" width="9.140625" style="3" customWidth="1"/>
  </cols>
  <sheetData>
    <row r="1" spans="2:4" ht="18.75">
      <c r="B1" s="42" t="s">
        <v>57</v>
      </c>
      <c r="C1" s="42"/>
      <c r="D1" s="42"/>
    </row>
    <row r="2" spans="2:4" ht="18.75">
      <c r="B2" s="42" t="s">
        <v>45</v>
      </c>
      <c r="C2" s="42"/>
      <c r="D2" s="42"/>
    </row>
    <row r="3" spans="2:4" ht="18.75">
      <c r="B3" s="42" t="s">
        <v>46</v>
      </c>
      <c r="C3" s="42"/>
      <c r="D3" s="42"/>
    </row>
    <row r="4" spans="2:4" ht="18.75">
      <c r="B4" s="42" t="s">
        <v>47</v>
      </c>
      <c r="C4" s="42"/>
      <c r="D4" s="42"/>
    </row>
    <row r="5" spans="2:4" ht="18.75">
      <c r="B5" s="42" t="s">
        <v>48</v>
      </c>
      <c r="C5" s="42"/>
      <c r="D5" s="42"/>
    </row>
    <row r="6" spans="2:4" ht="18.75">
      <c r="B6" s="42" t="s">
        <v>46</v>
      </c>
      <c r="C6" s="42"/>
      <c r="D6" s="42"/>
    </row>
    <row r="7" spans="2:4" ht="18.75">
      <c r="B7" s="42" t="s">
        <v>49</v>
      </c>
      <c r="C7" s="42"/>
      <c r="D7" s="42"/>
    </row>
    <row r="8" spans="2:4" ht="18.75">
      <c r="B8" s="42" t="s">
        <v>50</v>
      </c>
      <c r="C8" s="42"/>
      <c r="D8" s="42"/>
    </row>
    <row r="9" spans="2:4" ht="18.75">
      <c r="B9" s="42" t="s">
        <v>51</v>
      </c>
      <c r="C9" s="42"/>
      <c r="D9" s="42"/>
    </row>
    <row r="10" spans="2:4" ht="18.75">
      <c r="B10" s="42" t="s">
        <v>52</v>
      </c>
      <c r="C10" s="42"/>
      <c r="D10" s="42"/>
    </row>
    <row r="11" spans="2:4" ht="18.75">
      <c r="B11" s="42" t="s">
        <v>70</v>
      </c>
      <c r="C11" s="42"/>
      <c r="D11" s="42"/>
    </row>
    <row r="13" spans="1:4" ht="20.25" customHeight="1">
      <c r="A13" s="1"/>
      <c r="B13" s="2"/>
      <c r="C13" s="44" t="s">
        <v>53</v>
      </c>
      <c r="D13" s="44"/>
    </row>
    <row r="14" spans="1:4" s="4" customFormat="1" ht="28.5" customHeight="1">
      <c r="A14" s="51" t="s">
        <v>40</v>
      </c>
      <c r="B14" s="51"/>
      <c r="C14" s="51"/>
      <c r="D14" s="51"/>
    </row>
    <row r="15" spans="1:4" ht="18" customHeight="1">
      <c r="A15" s="43"/>
      <c r="B15" s="43"/>
      <c r="C15" s="43"/>
      <c r="D15" s="43"/>
    </row>
    <row r="16" spans="1:4" s="6" customFormat="1" ht="27.75" customHeight="1">
      <c r="A16" s="47" t="s">
        <v>2</v>
      </c>
      <c r="B16" s="48" t="s">
        <v>1</v>
      </c>
      <c r="C16" s="49"/>
      <c r="D16" s="50"/>
    </row>
    <row r="17" spans="1:4" s="6" customFormat="1" ht="27.75" customHeight="1">
      <c r="A17" s="47"/>
      <c r="B17" s="5" t="s">
        <v>24</v>
      </c>
      <c r="C17" s="5" t="s">
        <v>37</v>
      </c>
      <c r="D17" s="5" t="s">
        <v>41</v>
      </c>
    </row>
    <row r="18" spans="1:4" s="8" customFormat="1" ht="22.5" customHeight="1">
      <c r="A18" s="7" t="s">
        <v>0</v>
      </c>
      <c r="B18" s="5">
        <v>2</v>
      </c>
      <c r="C18" s="5">
        <v>3</v>
      </c>
      <c r="D18" s="31">
        <v>4</v>
      </c>
    </row>
    <row r="19" spans="1:4" s="11" customFormat="1" ht="33.75" customHeight="1">
      <c r="A19" s="9" t="s">
        <v>20</v>
      </c>
      <c r="B19" s="10">
        <f>B20+B23+B39+B52</f>
        <v>412467765.03999996</v>
      </c>
      <c r="C19" s="10">
        <f>C20+C23+C39+C52</f>
        <v>285866056.95000005</v>
      </c>
      <c r="D19" s="10">
        <f>D20+D23+D39+D52</f>
        <v>283038086.65000004</v>
      </c>
    </row>
    <row r="20" spans="1:4" s="13" customFormat="1" ht="25.5" customHeight="1">
      <c r="A20" s="12" t="s">
        <v>4</v>
      </c>
      <c r="B20" s="28">
        <f>SUM(B21:B22)</f>
        <v>160070180.11</v>
      </c>
      <c r="C20" s="28">
        <f>SUM(C21:C22)</f>
        <v>109434300</v>
      </c>
      <c r="D20" s="28">
        <f>SUM(D21:D22)</f>
        <v>109117800</v>
      </c>
    </row>
    <row r="21" spans="1:4" s="6" customFormat="1" ht="47.25" customHeight="1">
      <c r="A21" s="29" t="s">
        <v>5</v>
      </c>
      <c r="B21" s="33">
        <v>120012000</v>
      </c>
      <c r="C21" s="34">
        <v>109434300</v>
      </c>
      <c r="D21" s="34">
        <v>109117800</v>
      </c>
    </row>
    <row r="22" spans="1:4" s="6" customFormat="1" ht="48" customHeight="1">
      <c r="A22" s="29" t="s">
        <v>6</v>
      </c>
      <c r="B22" s="32">
        <f>35019688.11+5038492</f>
        <v>40058180.11</v>
      </c>
      <c r="C22" s="32">
        <v>0</v>
      </c>
      <c r="D22" s="24">
        <v>0</v>
      </c>
    </row>
    <row r="23" spans="1:4" s="4" customFormat="1" ht="30" customHeight="1">
      <c r="A23" s="27" t="s">
        <v>21</v>
      </c>
      <c r="B23" s="26">
        <f>SUM(B24:B38)</f>
        <v>56135275.629999995</v>
      </c>
      <c r="C23" s="26">
        <f>SUM(C24:C38)</f>
        <v>24024393.869999997</v>
      </c>
      <c r="D23" s="26">
        <f>SUM(D24:D38)</f>
        <v>21454465.669999998</v>
      </c>
    </row>
    <row r="24" spans="1:4" s="4" customFormat="1" ht="57.75" customHeight="1">
      <c r="A24" s="23" t="s">
        <v>7</v>
      </c>
      <c r="B24" s="24">
        <v>595350</v>
      </c>
      <c r="C24" s="24">
        <v>595350</v>
      </c>
      <c r="D24" s="24">
        <v>595350</v>
      </c>
    </row>
    <row r="25" spans="1:4" s="4" customFormat="1" ht="96" customHeight="1">
      <c r="A25" s="23" t="s">
        <v>8</v>
      </c>
      <c r="B25" s="24">
        <v>2345721.71</v>
      </c>
      <c r="C25" s="24">
        <v>0</v>
      </c>
      <c r="D25" s="24">
        <v>0</v>
      </c>
    </row>
    <row r="26" spans="1:4" s="4" customFormat="1" ht="98.25" customHeight="1">
      <c r="A26" s="23" t="s">
        <v>9</v>
      </c>
      <c r="B26" s="24">
        <v>1270599</v>
      </c>
      <c r="C26" s="24">
        <v>0</v>
      </c>
      <c r="D26" s="24">
        <v>0</v>
      </c>
    </row>
    <row r="27" spans="1:4" s="4" customFormat="1" ht="91.5" customHeight="1">
      <c r="A27" s="23" t="s">
        <v>10</v>
      </c>
      <c r="B27" s="24">
        <v>5846597</v>
      </c>
      <c r="C27" s="24">
        <v>0</v>
      </c>
      <c r="D27" s="24">
        <v>0</v>
      </c>
    </row>
    <row r="28" spans="1:4" s="4" customFormat="1" ht="78" customHeight="1">
      <c r="A28" s="23" t="s">
        <v>19</v>
      </c>
      <c r="B28" s="24">
        <v>1565009</v>
      </c>
      <c r="C28" s="24">
        <v>0</v>
      </c>
      <c r="D28" s="24">
        <v>0</v>
      </c>
    </row>
    <row r="29" spans="1:4" s="4" customFormat="1" ht="68.25" customHeight="1">
      <c r="A29" s="23" t="s">
        <v>28</v>
      </c>
      <c r="B29" s="24">
        <v>8362827.86</v>
      </c>
      <c r="C29" s="24">
        <v>8362827.86</v>
      </c>
      <c r="D29" s="24">
        <v>8601507.89</v>
      </c>
    </row>
    <row r="30" spans="1:4" s="4" customFormat="1" ht="78" customHeight="1">
      <c r="A30" s="23" t="s">
        <v>54</v>
      </c>
      <c r="B30" s="24">
        <v>0</v>
      </c>
      <c r="C30" s="24">
        <v>2827808.09</v>
      </c>
      <c r="D30" s="24">
        <v>0</v>
      </c>
    </row>
    <row r="31" spans="1:4" s="4" customFormat="1" ht="78" customHeight="1">
      <c r="A31" s="23" t="s">
        <v>62</v>
      </c>
      <c r="B31" s="24">
        <f>10000000+1186164.3+1334916+1066259.7</f>
        <v>13587340</v>
      </c>
      <c r="C31" s="24">
        <v>0</v>
      </c>
      <c r="D31" s="24">
        <v>0</v>
      </c>
    </row>
    <row r="32" spans="1:4" s="4" customFormat="1" ht="80.25" customHeight="1">
      <c r="A32" s="23" t="s">
        <v>38</v>
      </c>
      <c r="B32" s="24">
        <v>400000</v>
      </c>
      <c r="C32" s="24">
        <v>0</v>
      </c>
      <c r="D32" s="24">
        <v>0</v>
      </c>
    </row>
    <row r="33" spans="1:4" s="4" customFormat="1" ht="72" customHeight="1">
      <c r="A33" s="23" t="s">
        <v>61</v>
      </c>
      <c r="B33" s="24">
        <v>11983406.04</v>
      </c>
      <c r="C33" s="24">
        <v>11983406.04</v>
      </c>
      <c r="D33" s="24">
        <v>11983406.04</v>
      </c>
    </row>
    <row r="34" spans="1:4" s="4" customFormat="1" ht="74.25" customHeight="1">
      <c r="A34" s="23" t="s">
        <v>42</v>
      </c>
      <c r="B34" s="24">
        <v>26183.33</v>
      </c>
      <c r="C34" s="24">
        <v>174968.88</v>
      </c>
      <c r="D34" s="24">
        <v>194042.74</v>
      </c>
    </row>
    <row r="35" spans="1:4" s="4" customFormat="1" ht="66" customHeight="1">
      <c r="A35" s="23" t="s">
        <v>63</v>
      </c>
      <c r="B35" s="24">
        <v>227700</v>
      </c>
      <c r="C35" s="24">
        <v>0</v>
      </c>
      <c r="D35" s="24">
        <v>0</v>
      </c>
    </row>
    <row r="36" spans="1:4" s="4" customFormat="1" ht="66" customHeight="1">
      <c r="A36" s="23" t="s">
        <v>69</v>
      </c>
      <c r="B36" s="24">
        <v>4453942.85</v>
      </c>
      <c r="C36" s="24">
        <v>0</v>
      </c>
      <c r="D36" s="24">
        <v>0</v>
      </c>
    </row>
    <row r="37" spans="1:4" s="4" customFormat="1" ht="74.25" customHeight="1">
      <c r="A37" s="23" t="s">
        <v>43</v>
      </c>
      <c r="B37" s="24">
        <v>80033</v>
      </c>
      <c r="C37" s="24">
        <v>80033</v>
      </c>
      <c r="D37" s="24">
        <v>80159</v>
      </c>
    </row>
    <row r="38" spans="1:4" s="4" customFormat="1" ht="55.5" customHeight="1">
      <c r="A38" s="23" t="s">
        <v>64</v>
      </c>
      <c r="B38" s="24">
        <v>5390565.84</v>
      </c>
      <c r="C38" s="24">
        <v>0</v>
      </c>
      <c r="D38" s="24">
        <v>0</v>
      </c>
    </row>
    <row r="39" spans="1:4" s="6" customFormat="1" ht="30" customHeight="1">
      <c r="A39" s="25" t="s">
        <v>3</v>
      </c>
      <c r="B39" s="26">
        <f>SUM(B40:B51)</f>
        <v>144850214.64000002</v>
      </c>
      <c r="C39" s="26">
        <f>SUM(C40:C51)</f>
        <v>141228625.85</v>
      </c>
      <c r="D39" s="26">
        <f>SUM(D40:D51)</f>
        <v>141287083.75000003</v>
      </c>
    </row>
    <row r="40" spans="1:4" ht="67.5" customHeight="1">
      <c r="A40" s="37" t="s">
        <v>11</v>
      </c>
      <c r="B40" s="24">
        <v>552309.61</v>
      </c>
      <c r="C40" s="24">
        <v>584194.85</v>
      </c>
      <c r="D40" s="24">
        <v>584194.85</v>
      </c>
    </row>
    <row r="41" spans="1:4" ht="68.25" customHeight="1">
      <c r="A41" s="23" t="s">
        <v>12</v>
      </c>
      <c r="B41" s="24">
        <v>10839</v>
      </c>
      <c r="C41" s="24">
        <v>11125.5</v>
      </c>
      <c r="D41" s="24">
        <v>11125.5</v>
      </c>
    </row>
    <row r="42" spans="1:4" ht="121.5" customHeight="1">
      <c r="A42" s="23" t="s">
        <v>13</v>
      </c>
      <c r="B42" s="24">
        <v>439140</v>
      </c>
      <c r="C42" s="24">
        <v>439140</v>
      </c>
      <c r="D42" s="24">
        <v>439140</v>
      </c>
    </row>
    <row r="43" spans="1:4" ht="116.25" customHeight="1">
      <c r="A43" s="23" t="s">
        <v>23</v>
      </c>
      <c r="B43" s="24">
        <v>41540402</v>
      </c>
      <c r="C43" s="24">
        <v>41965417</v>
      </c>
      <c r="D43" s="24">
        <v>41965417</v>
      </c>
    </row>
    <row r="44" spans="1:4" s="14" customFormat="1" ht="157.5" customHeight="1">
      <c r="A44" s="23" t="s">
        <v>14</v>
      </c>
      <c r="B44" s="30">
        <v>92407358.75</v>
      </c>
      <c r="C44" s="30">
        <v>93557302</v>
      </c>
      <c r="D44" s="30">
        <v>93557302</v>
      </c>
    </row>
    <row r="45" spans="1:4" ht="87.75" customHeight="1">
      <c r="A45" s="23" t="s">
        <v>15</v>
      </c>
      <c r="B45" s="24">
        <v>56700</v>
      </c>
      <c r="C45" s="24">
        <v>56700</v>
      </c>
      <c r="D45" s="24">
        <v>56700</v>
      </c>
    </row>
    <row r="46" spans="1:4" ht="102" customHeight="1">
      <c r="A46" s="23" t="s">
        <v>16</v>
      </c>
      <c r="B46" s="24">
        <f>1241357.93-338778.21</f>
        <v>902579.72</v>
      </c>
      <c r="C46" s="24">
        <v>752210.16</v>
      </c>
      <c r="D46" s="24">
        <v>752210.16</v>
      </c>
    </row>
    <row r="47" spans="1:4" ht="300" customHeight="1">
      <c r="A47" s="23" t="s">
        <v>55</v>
      </c>
      <c r="B47" s="24">
        <f>1410488.64-770679.36</f>
        <v>639809.2799999999</v>
      </c>
      <c r="C47" s="24">
        <v>1467082.32</v>
      </c>
      <c r="D47" s="24">
        <v>1525654.8</v>
      </c>
    </row>
    <row r="48" spans="1:4" ht="81" customHeight="1">
      <c r="A48" s="23" t="s">
        <v>18</v>
      </c>
      <c r="B48" s="24">
        <f>3973035+3775444.96+369307.48</f>
        <v>8117787.4399999995</v>
      </c>
      <c r="C48" s="24">
        <v>2383821</v>
      </c>
      <c r="D48" s="24">
        <v>2383821</v>
      </c>
    </row>
    <row r="49" spans="1:4" ht="92.25" customHeight="1">
      <c r="A49" s="23" t="s">
        <v>25</v>
      </c>
      <c r="B49" s="24">
        <v>81855.62</v>
      </c>
      <c r="C49" s="24">
        <v>10635.58</v>
      </c>
      <c r="D49" s="24">
        <v>10635.58</v>
      </c>
    </row>
    <row r="50" spans="1:4" ht="120.75" customHeight="1">
      <c r="A50" s="23" t="s">
        <v>17</v>
      </c>
      <c r="B50" s="24">
        <v>101433.22</v>
      </c>
      <c r="C50" s="24">
        <v>0</v>
      </c>
      <c r="D50" s="24">
        <v>0</v>
      </c>
    </row>
    <row r="51" spans="1:4" ht="105" customHeight="1">
      <c r="A51" s="23" t="s">
        <v>27</v>
      </c>
      <c r="B51" s="24">
        <v>0</v>
      </c>
      <c r="C51" s="24">
        <v>997.44</v>
      </c>
      <c r="D51" s="24">
        <v>882.86</v>
      </c>
    </row>
    <row r="52" spans="1:4" ht="30.75" customHeight="1">
      <c r="A52" s="36" t="s">
        <v>26</v>
      </c>
      <c r="B52" s="35">
        <f>SUM(B53:B58)</f>
        <v>51412094.66</v>
      </c>
      <c r="C52" s="35">
        <f>SUM(C53:C56)</f>
        <v>11178737.23</v>
      </c>
      <c r="D52" s="35">
        <f>SUM(D53:D56)</f>
        <v>11178737.23</v>
      </c>
    </row>
    <row r="53" spans="1:4" ht="102.75" customHeight="1">
      <c r="A53" s="37" t="s">
        <v>56</v>
      </c>
      <c r="B53" s="24">
        <v>8358840</v>
      </c>
      <c r="C53" s="24">
        <v>8749440</v>
      </c>
      <c r="D53" s="24">
        <v>8749440</v>
      </c>
    </row>
    <row r="54" spans="1:4" ht="58.5" customHeight="1">
      <c r="A54" s="37" t="s">
        <v>59</v>
      </c>
      <c r="B54" s="24">
        <v>10000000</v>
      </c>
      <c r="C54" s="24">
        <v>0</v>
      </c>
      <c r="D54" s="24">
        <v>0</v>
      </c>
    </row>
    <row r="55" spans="1:4" ht="80.25" customHeight="1">
      <c r="A55" s="37" t="s">
        <v>58</v>
      </c>
      <c r="B55" s="24">
        <v>213533.43</v>
      </c>
      <c r="C55" s="24">
        <v>1683976</v>
      </c>
      <c r="D55" s="24">
        <v>1683976</v>
      </c>
    </row>
    <row r="56" spans="1:4" ht="292.5" customHeight="1">
      <c r="A56" s="23" t="s">
        <v>65</v>
      </c>
      <c r="B56" s="24">
        <v>745321.23</v>
      </c>
      <c r="C56" s="24">
        <v>745321.23</v>
      </c>
      <c r="D56" s="24">
        <v>745321.23</v>
      </c>
    </row>
    <row r="57" spans="1:4" ht="37.5" customHeight="1">
      <c r="A57" s="37" t="s">
        <v>66</v>
      </c>
      <c r="B57" s="24">
        <v>30922600</v>
      </c>
      <c r="C57" s="24">
        <v>0</v>
      </c>
      <c r="D57" s="24">
        <v>0</v>
      </c>
    </row>
    <row r="58" spans="1:4" ht="37.5" customHeight="1">
      <c r="A58" s="37" t="s">
        <v>68</v>
      </c>
      <c r="B58" s="24">
        <v>1171800</v>
      </c>
      <c r="C58" s="24">
        <v>0</v>
      </c>
      <c r="D58" s="24">
        <v>0</v>
      </c>
    </row>
    <row r="59" spans="1:4" ht="39.75" customHeight="1">
      <c r="A59" s="38" t="s">
        <v>29</v>
      </c>
      <c r="B59" s="35">
        <f>B60</f>
        <v>512048</v>
      </c>
      <c r="C59" s="35">
        <f>C60</f>
        <v>512048</v>
      </c>
      <c r="D59" s="35">
        <f>D60</f>
        <v>0</v>
      </c>
    </row>
    <row r="60" spans="1:4" ht="84.75" customHeight="1">
      <c r="A60" s="23" t="s">
        <v>30</v>
      </c>
      <c r="B60" s="24">
        <f>SUM(B61:B68)</f>
        <v>512048</v>
      </c>
      <c r="C60" s="24">
        <f>SUM(C61:C68)</f>
        <v>512048</v>
      </c>
      <c r="D60" s="24">
        <f>SUM(D61:D68)</f>
        <v>0</v>
      </c>
    </row>
    <row r="61" spans="1:4" ht="37.5" customHeight="1" hidden="1">
      <c r="A61" s="39" t="s">
        <v>36</v>
      </c>
      <c r="B61" s="24">
        <v>0</v>
      </c>
      <c r="C61" s="24">
        <v>0</v>
      </c>
      <c r="D61" s="24">
        <v>0</v>
      </c>
    </row>
    <row r="62" spans="1:4" ht="37.5" customHeight="1">
      <c r="A62" s="39" t="s">
        <v>36</v>
      </c>
      <c r="B62" s="24">
        <v>3600</v>
      </c>
      <c r="C62" s="24">
        <v>3600</v>
      </c>
      <c r="D62" s="24">
        <f>3600-3600</f>
        <v>0</v>
      </c>
    </row>
    <row r="63" spans="1:4" ht="30.75" customHeight="1">
      <c r="A63" s="39" t="s">
        <v>31</v>
      </c>
      <c r="B63" s="24">
        <v>310948</v>
      </c>
      <c r="C63" s="24">
        <v>310948</v>
      </c>
      <c r="D63" s="24">
        <f>251709.41+43854.59-295564</f>
        <v>0</v>
      </c>
    </row>
    <row r="64" spans="1:4" ht="31.5" customHeight="1">
      <c r="A64" s="39" t="s">
        <v>32</v>
      </c>
      <c r="B64" s="24">
        <v>49375</v>
      </c>
      <c r="C64" s="24">
        <v>49375</v>
      </c>
      <c r="D64" s="24">
        <f>46908-46908</f>
        <v>0</v>
      </c>
    </row>
    <row r="65" spans="1:4" ht="30.75" customHeight="1">
      <c r="A65" s="39" t="s">
        <v>33</v>
      </c>
      <c r="B65" s="24">
        <v>49375</v>
      </c>
      <c r="C65" s="24">
        <v>49375</v>
      </c>
      <c r="D65" s="24">
        <f>46908-46908</f>
        <v>0</v>
      </c>
    </row>
    <row r="66" spans="1:4" ht="36.75" customHeight="1">
      <c r="A66" s="39" t="s">
        <v>34</v>
      </c>
      <c r="B66" s="24">
        <v>49375</v>
      </c>
      <c r="C66" s="24">
        <v>49375</v>
      </c>
      <c r="D66" s="24">
        <f>46908-46908</f>
        <v>0</v>
      </c>
    </row>
    <row r="67" spans="1:4" ht="37.5" customHeight="1" hidden="1">
      <c r="A67" s="40" t="s">
        <v>35</v>
      </c>
      <c r="B67" s="10">
        <v>0</v>
      </c>
      <c r="C67" s="10">
        <v>0</v>
      </c>
      <c r="D67" s="10">
        <v>0</v>
      </c>
    </row>
    <row r="68" spans="1:4" ht="37.5" customHeight="1">
      <c r="A68" s="39" t="s">
        <v>39</v>
      </c>
      <c r="B68" s="24">
        <v>49375</v>
      </c>
      <c r="C68" s="24">
        <v>49375</v>
      </c>
      <c r="D68" s="24">
        <f>46908-46908</f>
        <v>0</v>
      </c>
    </row>
    <row r="69" spans="1:4" ht="37.5" customHeight="1">
      <c r="A69" s="41" t="s">
        <v>35</v>
      </c>
      <c r="B69" s="10">
        <f>SUM(B70:B71)</f>
        <v>175100.36</v>
      </c>
      <c r="C69" s="10">
        <f>C70</f>
        <v>0</v>
      </c>
      <c r="D69" s="10">
        <f>D70</f>
        <v>0</v>
      </c>
    </row>
    <row r="70" spans="1:4" ht="40.5" customHeight="1">
      <c r="A70" s="39" t="s">
        <v>60</v>
      </c>
      <c r="B70" s="24">
        <f>60000+50000</f>
        <v>110000</v>
      </c>
      <c r="C70" s="24">
        <v>0</v>
      </c>
      <c r="D70" s="24">
        <v>0</v>
      </c>
    </row>
    <row r="71" spans="1:4" ht="40.5" customHeight="1">
      <c r="A71" s="39" t="s">
        <v>67</v>
      </c>
      <c r="B71" s="24">
        <f>21700.12+43400.24</f>
        <v>65100.36</v>
      </c>
      <c r="C71" s="24">
        <v>0</v>
      </c>
      <c r="D71" s="24">
        <v>0</v>
      </c>
    </row>
    <row r="72" spans="1:4" s="15" customFormat="1" ht="36.75" customHeight="1">
      <c r="A72" s="9" t="s">
        <v>22</v>
      </c>
      <c r="B72" s="10">
        <f>B19+B59+B67+B69</f>
        <v>413154913.4</v>
      </c>
      <c r="C72" s="10">
        <f>C19+C59+C67+C69</f>
        <v>286378104.95000005</v>
      </c>
      <c r="D72" s="10">
        <f>D19+D59+D67+D69</f>
        <v>283038086.65000004</v>
      </c>
    </row>
    <row r="73" spans="1:4" s="17" customFormat="1" ht="19.5" customHeight="1">
      <c r="A73" s="16"/>
      <c r="C73" s="22"/>
      <c r="D73" s="22" t="s">
        <v>44</v>
      </c>
    </row>
    <row r="74" s="19" customFormat="1" ht="19.5" customHeight="1">
      <c r="A74" s="18"/>
    </row>
    <row r="75" ht="18.75">
      <c r="A75" s="16"/>
    </row>
    <row r="76" ht="18.75">
      <c r="A76" s="16"/>
    </row>
    <row r="77" spans="1:2" s="20" customFormat="1" ht="15.75">
      <c r="A77" s="18"/>
      <c r="B77" s="45"/>
    </row>
    <row r="78" spans="1:2" s="20" customFormat="1" ht="15.75">
      <c r="A78" s="18"/>
      <c r="B78" s="46"/>
    </row>
    <row r="79" spans="1:2" s="20" customFormat="1" ht="15.75">
      <c r="A79" s="18"/>
      <c r="B79" s="21"/>
    </row>
    <row r="80" s="20" customFormat="1" ht="15.75">
      <c r="A80" s="18"/>
    </row>
    <row r="81" ht="18.75">
      <c r="A81" s="16"/>
    </row>
    <row r="82" ht="18.75">
      <c r="A82" s="16"/>
    </row>
    <row r="83" ht="18.75">
      <c r="A83" s="16"/>
    </row>
    <row r="84" ht="18.75">
      <c r="A84" s="16"/>
    </row>
  </sheetData>
  <sheetProtection selectLockedCells="1" selectUnlockedCells="1"/>
  <mergeCells count="17">
    <mergeCell ref="B7:D7"/>
    <mergeCell ref="B8:D8"/>
    <mergeCell ref="B1:D1"/>
    <mergeCell ref="B2:D2"/>
    <mergeCell ref="B3:D3"/>
    <mergeCell ref="B4:D4"/>
    <mergeCell ref="B5:D5"/>
    <mergeCell ref="B6:D6"/>
    <mergeCell ref="B9:D9"/>
    <mergeCell ref="A15:D15"/>
    <mergeCell ref="C13:D13"/>
    <mergeCell ref="B77:B78"/>
    <mergeCell ref="A16:A17"/>
    <mergeCell ref="B16:D16"/>
    <mergeCell ref="A14:D14"/>
    <mergeCell ref="B10:D10"/>
    <mergeCell ref="B11:D11"/>
  </mergeCells>
  <printOptions/>
  <pageMargins left="1.062992125984252" right="0.8661417322834646" top="0.5905511811023623" bottom="0.5905511811023623" header="0" footer="0.5118110236220472"/>
  <pageSetup fitToHeight="0" fitToWidth="1" horizontalDpi="300" verticalDpi="300" orientation="portrait" paperSize="9" scale="4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Пинаева</cp:lastModifiedBy>
  <cp:lastPrinted>2023-06-09T05:44:30Z</cp:lastPrinted>
  <dcterms:created xsi:type="dcterms:W3CDTF">2015-11-12T13:52:25Z</dcterms:created>
  <dcterms:modified xsi:type="dcterms:W3CDTF">2023-10-02T07:15:14Z</dcterms:modified>
  <cp:category/>
  <cp:version/>
  <cp:contentType/>
  <cp:contentStatus/>
</cp:coreProperties>
</file>