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<sst xmlns="http://schemas.openxmlformats.org/spreadsheetml/2006/main" count="63" uniqueCount="62">
  <si>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</si>
  <si>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</si>
  <si>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</si>
  <si>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</si>
  <si>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</si>
  <si>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</si>
  <si>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</si>
  <si>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</si>
  <si>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</si>
  <si>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</si>
  <si>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</si>
  <si>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</si>
  <si>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</si>
  <si>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</si>
  <si>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</si>
  <si>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</si>
  <si>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</si>
  <si>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</si>
  <si>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</si>
  <si>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</si>
  <si>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</si>
  <si>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</si>
  <si>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</si>
  <si>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</si>
  <si>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</si>
  <si>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</si>
  <si>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</si>
  <si>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</si>
  <si>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</si>
  <si>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</si>
  <si>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</si>
  <si>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</si>
  <si>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</si>
  <si>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</si>
  <si>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</si>
  <si>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</si>
  <si>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</si>
  <si>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</si>
  <si>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</si>
  <si>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</si>
  <si>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</si>
  <si>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</si>
  <si>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</si>
  <si>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</si>
  <si>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</si>
  <si>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</si>
  <si>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</si>
  <si>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"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</si>
  <si>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</si>
  <si>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</si>
  <si>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</si>
  <si>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</si>
  <si>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</si>
  <si>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</si>
  <si>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</si>
  <si>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</si>
  <si>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</si>
  <si>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</si>
  <si>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</si>
  <si>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</si>
  <si>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области/039 2 02 29999 05 0000 150</t>
  </si>
  <si>
    <t>от 15.12.2020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</si>
</sst>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0" fontId="34" fillId="2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0" t="s">
        <v>48</v>
      </c>
      <c r="C1" s="40"/>
      <c r="D1" s="40"/>
    </row>
    <row r="2" spans="2:4" ht="18.75">
      <c r="B2" s="40" t="s">
        <v>49</v>
      </c>
      <c r="C2" s="40"/>
      <c r="D2" s="40"/>
    </row>
    <row r="3" spans="2:4" ht="18.75">
      <c r="B3" s="40" t="s">
        <v>50</v>
      </c>
      <c r="C3" s="40"/>
      <c r="D3" s="40"/>
    </row>
    <row r="4" spans="2:4" ht="18.75">
      <c r="B4" s="40" t="s">
        <v>51</v>
      </c>
      <c r="C4" s="40"/>
      <c r="D4" s="40"/>
    </row>
    <row r="5" spans="2:4" ht="18.75">
      <c r="B5" s="40" t="s">
        <v>52</v>
      </c>
      <c r="C5" s="40"/>
      <c r="D5" s="40"/>
    </row>
    <row r="6" spans="2:4" ht="18.75">
      <c r="B6" s="40" t="s">
        <v>50</v>
      </c>
      <c r="C6" s="40"/>
      <c r="D6" s="40"/>
    </row>
    <row r="7" spans="2:4" ht="18.75">
      <c r="B7" s="40" t="s">
        <v>53</v>
      </c>
      <c r="C7" s="40"/>
      <c r="D7" s="40"/>
    </row>
    <row r="8" spans="2:4" ht="18.75">
      <c r="B8" s="40" t="s">
        <v>54</v>
      </c>
      <c r="C8" s="40"/>
      <c r="D8" s="40"/>
    </row>
    <row r="9" spans="2:4" ht="18.75">
      <c r="B9" s="40" t="s">
        <v>55</v>
      </c>
      <c r="C9" s="40"/>
      <c r="D9" s="40"/>
    </row>
    <row r="10" spans="2:4" ht="18.75">
      <c r="B10" s="40" t="s">
        <v>56</v>
      </c>
      <c r="C10" s="40"/>
      <c r="D10" s="40"/>
    </row>
    <row r="11" spans="2:4" ht="18.75">
      <c r="B11" s="40" t="s">
        <v>61</v>
      </c>
      <c r="C11" s="40"/>
      <c r="D11" s="40"/>
    </row>
    <row r="13" spans="1:4" ht="20.25" customHeight="1">
      <c r="A13" s="1"/>
      <c r="B13" s="2"/>
      <c r="C13" s="41" t="s">
        <v>57</v>
      </c>
      <c r="D13" s="41"/>
    </row>
    <row r="14" spans="1:4" s="4" customFormat="1" ht="28.5" customHeight="1">
      <c r="A14" s="49" t="s">
        <v>27</v>
      </c>
      <c r="B14" s="49"/>
      <c r="C14" s="49"/>
      <c r="D14" s="49"/>
    </row>
    <row r="15" spans="1:5" ht="18" customHeight="1">
      <c r="A15" s="50"/>
      <c r="B15" s="51"/>
      <c r="C15" s="51"/>
      <c r="D15" s="51"/>
      <c r="E15" s="51"/>
    </row>
    <row r="16" spans="1:5" s="6" customFormat="1" ht="27.75" customHeight="1">
      <c r="A16" s="44" t="s">
        <v>2</v>
      </c>
      <c r="B16" s="46" t="s">
        <v>1</v>
      </c>
      <c r="C16" s="47"/>
      <c r="D16" s="48"/>
      <c r="E16" s="39"/>
    </row>
    <row r="17" spans="1:4" s="6" customFormat="1" ht="27.75" customHeight="1">
      <c r="A17" s="45"/>
      <c r="B17" s="38" t="s">
        <v>4</v>
      </c>
      <c r="C17" s="38" t="s">
        <v>6</v>
      </c>
      <c r="D17" s="38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B20+B23+B41+B54</f>
        <v>307485141.01</v>
      </c>
      <c r="C19" s="10">
        <f>C20+C23+C41+C54</f>
        <v>248615991.71</v>
      </c>
      <c r="D19" s="10">
        <f>D20+D23+D41+D54</f>
        <v>235861818.51</v>
      </c>
    </row>
    <row r="20" spans="1:4" s="13" customFormat="1" ht="25.5" customHeight="1">
      <c r="A20" s="12" t="s">
        <v>5</v>
      </c>
      <c r="B20" s="29">
        <f>SUM(B21:B22)</f>
        <v>116964958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14393410+29770+50278</f>
        <v>14473458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SUM(B24:B40)</f>
        <v>64628438.23</v>
      </c>
      <c r="C23" s="26">
        <f>SUM(C24:C38)</f>
        <v>23145112.150000006</v>
      </c>
      <c r="D23" s="26">
        <f>SUM(D24:D38)</f>
        <v>7614914.95</v>
      </c>
    </row>
    <row r="24" spans="1:4" s="4" customFormat="1" ht="57.75" customHeight="1">
      <c r="A24" s="23" t="s">
        <v>9</v>
      </c>
      <c r="B24" s="24">
        <f>485100+48510-189901.2</f>
        <v>343708.8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f>385023.66+526684.53</f>
        <v>911708.19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865567-8879+263875</f>
        <v>1120563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f>1129585.16-717675.34</f>
        <v>411909.81999999995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f>300400-104868.26</f>
        <v>195531.74</v>
      </c>
      <c r="C35" s="24">
        <v>0</v>
      </c>
      <c r="D35" s="24">
        <v>0</v>
      </c>
    </row>
    <row r="36" spans="1:4" s="4" customFormat="1" ht="63" customHeight="1">
      <c r="A36" s="23" t="s">
        <v>39</v>
      </c>
      <c r="B36" s="24">
        <f>36639880.67-7500000-130560+6535779.44</f>
        <v>35545100.11</v>
      </c>
      <c r="C36" s="24">
        <f>14674320.33-9600000+4000000</f>
        <v>9074320.33</v>
      </c>
      <c r="D36" s="24">
        <v>0</v>
      </c>
    </row>
    <row r="37" spans="1:4" s="4" customFormat="1" ht="84.75" customHeight="1">
      <c r="A37" s="23" t="s">
        <v>45</v>
      </c>
      <c r="B37" s="24">
        <v>4720077.38</v>
      </c>
      <c r="C37" s="24">
        <v>4535579.24</v>
      </c>
      <c r="D37" s="24">
        <v>4812326.45</v>
      </c>
    </row>
    <row r="38" spans="1:4" s="4" customFormat="1" ht="63" customHeight="1">
      <c r="A38" s="23" t="s">
        <v>58</v>
      </c>
      <c r="B38" s="24">
        <v>3229909.64</v>
      </c>
      <c r="C38" s="24">
        <v>0</v>
      </c>
      <c r="D38" s="24">
        <v>0</v>
      </c>
    </row>
    <row r="39" spans="1:4" s="4" customFormat="1" ht="63" customHeight="1">
      <c r="A39" s="23" t="s">
        <v>59</v>
      </c>
      <c r="B39" s="24">
        <v>71236.92</v>
      </c>
      <c r="C39" s="24">
        <v>0</v>
      </c>
      <c r="D39" s="24">
        <v>0</v>
      </c>
    </row>
    <row r="40" spans="1:4" s="4" customFormat="1" ht="112.5" customHeight="1">
      <c r="A40" s="23" t="s">
        <v>60</v>
      </c>
      <c r="B40" s="24">
        <v>643325.94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SUM(B42:B53)</f>
        <v>122703424.78</v>
      </c>
      <c r="C41" s="26">
        <f>SUM(C42:C53)</f>
        <v>127744539.56</v>
      </c>
      <c r="D41" s="26">
        <f>SUM(D42:D53)</f>
        <v>127773063.56</v>
      </c>
    </row>
    <row r="42" spans="1:4" ht="67.5" customHeight="1">
      <c r="A42" s="28" t="s">
        <v>13</v>
      </c>
      <c r="B42" s="24">
        <f>437224.28+344.92</f>
        <v>437569.2</v>
      </c>
      <c r="C42" s="24">
        <v>408434</v>
      </c>
      <c r="D42" s="24">
        <v>408434</v>
      </c>
    </row>
    <row r="43" spans="1:4" ht="68.25" customHeight="1">
      <c r="A43" s="23" t="s">
        <v>14</v>
      </c>
      <c r="B43" s="24">
        <v>11273</v>
      </c>
      <c r="C43" s="24">
        <v>11273</v>
      </c>
      <c r="D43" s="24">
        <v>11273</v>
      </c>
    </row>
    <row r="44" spans="1:4" ht="102" customHeight="1">
      <c r="A44" s="23" t="s">
        <v>15</v>
      </c>
      <c r="B44" s="24">
        <v>36345</v>
      </c>
      <c r="C44" s="24">
        <v>35942</v>
      </c>
      <c r="D44" s="24">
        <v>35942</v>
      </c>
    </row>
    <row r="45" spans="1:4" ht="121.5" customHeight="1">
      <c r="A45" s="23" t="s">
        <v>16</v>
      </c>
      <c r="B45" s="24">
        <v>625902</v>
      </c>
      <c r="C45" s="24">
        <v>617036</v>
      </c>
      <c r="D45" s="24">
        <v>617036</v>
      </c>
    </row>
    <row r="46" spans="1:4" ht="116.25" customHeight="1">
      <c r="A46" s="23" t="s">
        <v>29</v>
      </c>
      <c r="B46" s="24">
        <f>38475763+413299</f>
        <v>38889062</v>
      </c>
      <c r="C46" s="24">
        <v>41448975</v>
      </c>
      <c r="D46" s="24">
        <v>41448975</v>
      </c>
    </row>
    <row r="47" spans="1:4" s="14" customFormat="1" ht="157.5" customHeight="1">
      <c r="A47" s="23" t="s">
        <v>17</v>
      </c>
      <c r="B47" s="31">
        <f>78162470.75+502898.5</f>
        <v>78665369.25</v>
      </c>
      <c r="C47" s="31">
        <v>81155423</v>
      </c>
      <c r="D47" s="31">
        <v>81155423</v>
      </c>
    </row>
    <row r="48" spans="1:4" ht="87.75" customHeight="1">
      <c r="A48" s="23" t="s">
        <v>18</v>
      </c>
      <c r="B48" s="24">
        <f>46200+4620-50820</f>
        <v>0</v>
      </c>
      <c r="C48" s="24">
        <f>46200+4620</f>
        <v>50820</v>
      </c>
      <c r="D48" s="24">
        <f>46200+4620</f>
        <v>50820</v>
      </c>
    </row>
    <row r="49" spans="1:4" ht="102" customHeight="1">
      <c r="A49" s="23" t="s">
        <v>19</v>
      </c>
      <c r="B49" s="24">
        <v>752210.16</v>
      </c>
      <c r="C49" s="24">
        <v>752210.16</v>
      </c>
      <c r="D49" s="24">
        <v>752210.16</v>
      </c>
    </row>
    <row r="50" spans="1:4" ht="81" customHeight="1">
      <c r="A50" s="23" t="s">
        <v>21</v>
      </c>
      <c r="B50" s="37">
        <f>1073457+2146914-120371</f>
        <v>3100000</v>
      </c>
      <c r="C50" s="24">
        <f>8587656-5367285</f>
        <v>3220371</v>
      </c>
      <c r="D50" s="24">
        <f>1114436+2105935</f>
        <v>3220371</v>
      </c>
    </row>
    <row r="51" spans="1:4" ht="89.25" customHeight="1">
      <c r="A51" s="23" t="s">
        <v>40</v>
      </c>
      <c r="B51" s="24">
        <f>6606+3454.22+55338.73</f>
        <v>65398.950000000004</v>
      </c>
      <c r="C51" s="24">
        <f>3303-3303+23882.4</f>
        <v>23882.4</v>
      </c>
      <c r="D51" s="24">
        <f>3303-3303+23882.4</f>
        <v>23882.4</v>
      </c>
    </row>
    <row r="52" spans="1:4" ht="120.75" customHeight="1">
      <c r="A52" s="23" t="s">
        <v>20</v>
      </c>
      <c r="B52" s="24">
        <v>101433.22</v>
      </c>
      <c r="C52" s="24">
        <v>0</v>
      </c>
      <c r="D52" s="24">
        <v>0</v>
      </c>
    </row>
    <row r="53" spans="1:4" ht="114" customHeight="1">
      <c r="A53" s="23" t="s">
        <v>22</v>
      </c>
      <c r="B53" s="24">
        <f>5620+13242</f>
        <v>18862</v>
      </c>
      <c r="C53" s="24">
        <f>5910+14263</f>
        <v>20173</v>
      </c>
      <c r="D53" s="24">
        <v>48697</v>
      </c>
    </row>
    <row r="54" spans="1:4" ht="31.5" customHeight="1">
      <c r="A54" s="34" t="s">
        <v>41</v>
      </c>
      <c r="B54" s="10">
        <f>SUM(B55:B56)</f>
        <v>3188320</v>
      </c>
      <c r="C54" s="10">
        <f>SUM(C55:C56)</f>
        <v>8358840</v>
      </c>
      <c r="D54" s="10">
        <f>SUM(D55:D56)</f>
        <v>8358840</v>
      </c>
    </row>
    <row r="55" spans="1:4" ht="138.75" customHeight="1">
      <c r="A55" s="23" t="s">
        <v>44</v>
      </c>
      <c r="B55" s="24">
        <v>376000</v>
      </c>
      <c r="C55" s="24">
        <v>0</v>
      </c>
      <c r="D55" s="24">
        <v>0</v>
      </c>
    </row>
    <row r="56" spans="1:4" ht="117" customHeight="1">
      <c r="A56" s="36" t="s">
        <v>46</v>
      </c>
      <c r="B56" s="24">
        <f>2786280+26040</f>
        <v>2812320</v>
      </c>
      <c r="C56" s="37">
        <v>8358840</v>
      </c>
      <c r="D56" s="37">
        <v>8358840</v>
      </c>
    </row>
    <row r="57" spans="1:4" ht="31.5" customHeight="1">
      <c r="A57" s="34" t="s">
        <v>42</v>
      </c>
      <c r="B57" s="10">
        <f>SUM(B58:B58)</f>
        <v>271689.8</v>
      </c>
      <c r="C57" s="10">
        <f>C58</f>
        <v>0</v>
      </c>
      <c r="D57" s="10">
        <f>D58</f>
        <v>0</v>
      </c>
    </row>
    <row r="58" spans="1:4" ht="85.5" customHeight="1">
      <c r="A58" s="23" t="s">
        <v>33</v>
      </c>
      <c r="B58" s="24">
        <f>146214+121840.8+2100+1535</f>
        <v>271689.8</v>
      </c>
      <c r="C58" s="24">
        <v>0</v>
      </c>
      <c r="D58" s="24">
        <v>0</v>
      </c>
    </row>
    <row r="59" spans="1:4" ht="35.25" customHeight="1">
      <c r="A59" s="34" t="s">
        <v>43</v>
      </c>
      <c r="B59" s="10">
        <f>B60</f>
        <v>50000</v>
      </c>
      <c r="C59" s="10">
        <f>C60</f>
        <v>0</v>
      </c>
      <c r="D59" s="10">
        <f>D60</f>
        <v>0</v>
      </c>
    </row>
    <row r="60" spans="1:4" ht="51" customHeight="1">
      <c r="A60" s="23" t="s">
        <v>34</v>
      </c>
      <c r="B60" s="24">
        <v>50000</v>
      </c>
      <c r="C60" s="24">
        <v>0</v>
      </c>
      <c r="D60" s="24">
        <v>0</v>
      </c>
    </row>
    <row r="61" spans="1:4" s="15" customFormat="1" ht="36.75" customHeight="1">
      <c r="A61" s="9" t="s">
        <v>26</v>
      </c>
      <c r="B61" s="10">
        <f>B19+B57+B59</f>
        <v>307806830.81</v>
      </c>
      <c r="C61" s="10">
        <f>C19+C57+C59</f>
        <v>248615991.71</v>
      </c>
      <c r="D61" s="10">
        <f>D19+D57+D59</f>
        <v>235861818.51</v>
      </c>
    </row>
    <row r="62" spans="1:4" s="17" customFormat="1" ht="19.5" customHeight="1">
      <c r="A62" s="16"/>
      <c r="C62" s="22"/>
      <c r="D62" s="22" t="s">
        <v>47</v>
      </c>
    </row>
    <row r="63" s="19" customFormat="1" ht="19.5" customHeight="1">
      <c r="A63" s="18"/>
    </row>
    <row r="64" ht="18.75">
      <c r="A64" s="16"/>
    </row>
    <row r="65" ht="18.75">
      <c r="A65" s="16"/>
    </row>
    <row r="66" spans="1:2" s="20" customFormat="1" ht="15.75">
      <c r="A66" s="18"/>
      <c r="B66" s="42"/>
    </row>
    <row r="67" spans="1:2" s="20" customFormat="1" ht="15.75">
      <c r="A67" s="18"/>
      <c r="B67" s="43"/>
    </row>
    <row r="68" spans="1:2" s="20" customFormat="1" ht="15.75">
      <c r="A68" s="18"/>
      <c r="B68" s="21"/>
    </row>
    <row r="69" s="20" customFormat="1" ht="15.75">
      <c r="A69" s="18"/>
    </row>
    <row r="70" ht="18.75">
      <c r="A70" s="16"/>
    </row>
    <row r="71" ht="18.75">
      <c r="A71" s="16"/>
    </row>
    <row r="72" ht="18.75">
      <c r="A72" s="16"/>
    </row>
    <row r="73" ht="18.75">
      <c r="A73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C13:D13"/>
    <mergeCell ref="B66:B67"/>
    <mergeCell ref="A16:A17"/>
    <mergeCell ref="B16:D16"/>
    <mergeCell ref="A14:D14"/>
    <mergeCell ref="A15:E15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2020-09-22T13:03:38Z</cp:lastPrinted>
  <dcterms:created xsi:type="dcterms:W3CDTF">2015-11-12T13:52:25Z</dcterms:created>
  <dcterms:modified xsi:type="dcterms:W3CDTF">2020-12-15T10:34:37Z</dcterms:modified>
  <cp:category/>
  <cp:version/>
  <cp:contentType/>
  <cp:contentStatus/>
</cp:coreProperties>
</file>