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H205" i="3" l="1"/>
  <c r="G205" i="3"/>
  <c r="H204" i="3"/>
  <c r="G204" i="3"/>
  <c r="H203" i="3"/>
  <c r="G203" i="3"/>
  <c r="H202" i="3"/>
  <c r="G202" i="3"/>
  <c r="H200" i="3"/>
  <c r="G200" i="3"/>
  <c r="G223" i="3" l="1"/>
  <c r="G222" i="3"/>
  <c r="G210" i="3"/>
  <c r="H90" i="3" l="1"/>
  <c r="G90" i="3"/>
  <c r="H89" i="3" l="1"/>
  <c r="G89" i="3"/>
  <c r="H144" i="3" l="1"/>
  <c r="G144" i="3"/>
  <c r="H143" i="3"/>
  <c r="G143" i="3"/>
  <c r="H126" i="3" l="1"/>
  <c r="G126" i="3"/>
  <c r="G116" i="3" l="1"/>
  <c r="H207" i="3"/>
  <c r="G207" i="3"/>
  <c r="H199" i="3"/>
  <c r="G199" i="3"/>
  <c r="H197" i="3"/>
  <c r="G197" i="3"/>
  <c r="H194" i="3"/>
  <c r="H186" i="3"/>
  <c r="G186" i="3"/>
  <c r="H176" i="3"/>
  <c r="G176" i="3"/>
  <c r="H168" i="3"/>
  <c r="G168" i="3"/>
  <c r="H158" i="3"/>
  <c r="H157" i="3"/>
  <c r="G158" i="3"/>
  <c r="G157" i="3"/>
  <c r="H145" i="3" l="1"/>
  <c r="G130" i="3"/>
  <c r="G129" i="3"/>
  <c r="G125" i="3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0" i="3"/>
  <c r="H127" i="3"/>
  <c r="G127" i="3"/>
  <c r="H28" i="3" l="1"/>
  <c r="G28" i="3" l="1"/>
  <c r="H195" i="3" l="1"/>
  <c r="G195" i="3"/>
  <c r="H116" i="3" l="1"/>
  <c r="H181" i="3" l="1"/>
  <c r="G181" i="3"/>
  <c r="H115" i="3" l="1"/>
  <c r="G115" i="3"/>
  <c r="G206" i="3" l="1"/>
  <c r="H206" i="3"/>
  <c r="G109" i="3"/>
  <c r="H109" i="3"/>
  <c r="G102" i="3"/>
  <c r="H102" i="3"/>
  <c r="H226" i="3" l="1"/>
  <c r="G226" i="3"/>
</calcChain>
</file>

<file path=xl/sharedStrings.xml><?xml version="1.0" encoding="utf-8"?>
<sst xmlns="http://schemas.openxmlformats.org/spreadsheetml/2006/main" count="1217" uniqueCount="374">
  <si>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</si>
  <si>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</si>
  <si>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</si>
  <si>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</si>
  <si>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</si>
  <si>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</si>
  <si>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</si>
  <si>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</si>
  <si>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</si>
  <si>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</si>
  <si>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</si>
  <si>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</si>
  <si>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</si>
  <si>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</si>
  <si>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</si>
  <si>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</si>
  <si>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</si>
  <si>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</si>
  <si>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</si>
  <si>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</si>
  <si>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</si>
  <si>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</si>
  <si>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</si>
  <si>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</si>
  <si>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</si>
  <si>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</si>
  <si>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</si>
  <si>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</si>
  <si>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</si>
  <si>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</si>
  <si>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</si>
  <si>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</si>
  <si>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</si>
  <si>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</si>
  <si>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</si>
  <si>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</si>
  <si>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</si>
  <si>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</si>
  <si>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</si>
  <si>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</si>
  <si>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</si>
  <si>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</si>
  <si>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</si>
  <si>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</si>
  <si>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</si>
  <si>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</si>
  <si>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</si>
  <si>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</si>
  <si>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</si>
  <si>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</si>
  <si>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</si>
  <si>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</si>
  <si>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</si>
  <si>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</si>
  <si>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</si>
  <si>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</si>
  <si>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</si>
  <si>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</si>
  <si>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</si>
  <si>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</si>
  <si>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</si>
  <si>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</si>
  <si>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</si>
  <si>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</si>
  <si>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</si>
  <si>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</si>
  <si>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</si>
  <si>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</si>
  <si>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</si>
  <si>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</si>
  <si>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</si>
  <si>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</si>
  <si>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</si>
  <si>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</si>
  <si>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</si>
  <si>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</si>
  <si>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</si>
  <si>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</si>
  <si>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</si>
  <si>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</si>
  <si>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</si>
  <si>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</si>
  <si>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</si>
  <si>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</si>
  <si>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</si>
  <si>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</si>
  <si>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</si>
  <si>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</si>
  <si>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</si>
  <si>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</si>
  <si>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</si>
  <si>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</si>
  <si>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</si>
  <si>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</si>
  <si>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</si>
  <si>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</si>
  <si>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</si>
  <si>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</si>
  <si>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</si>
  <si>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</si>
  <si>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</si>
  <si>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</si>
  <si>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</si>
  <si>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</si>
  <si>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</si>
  <si>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</si>
  <si>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</si>
  <si>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</si>
  <si>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</si>
  <si>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</si>
  <si>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</si>
  <si>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</si>
  <si>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</si>
  <si>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</si>
  <si>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</si>
  <si>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</si>
  <si>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</si>
  <si>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</si>
  <si>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</si>
  <si>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</si>
  <si>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</si>
  <si>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</si>
  <si>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</si>
  <si>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</si>
  <si>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</si>
  <si>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</si>
  <si>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</si>
  <si>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</si>
  <si>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</si>
  <si>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</si>
  <si>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</si>
  <si>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</si>
  <si>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</si>
  <si>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</si>
  <si>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</si>
  <si>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</si>
  <si>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</si>
  <si>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</si>
  <si>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</si>
  <si>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</si>
  <si>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</si>
  <si>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</si>
  <si>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</si>
  <si>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</si>
  <si>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</si>
  <si>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</si>
  <si>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</si>
  <si>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</si>
  <si>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</si>
  <si>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</si>
  <si>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</si>
  <si>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</si>
  <si>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</si>
  <si>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</si>
  <si>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</si>
  <si>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</si>
  <si>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</si>
  <si>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</si>
  <si>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</si>
  <si>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</si>
  <si>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</si>
  <si>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</si>
  <si>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</si>
  <si>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</si>
  <si>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</si>
  <si>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</si>
  <si>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</si>
  <si>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</si>
  <si>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</si>
  <si>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</si>
  <si>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</si>
  <si>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</si>
  <si>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</si>
  <si>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</si>
  <si>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</si>
  <si>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</si>
  <si>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</si>
  <si>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</si>
  <si>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</si>
  <si>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</si>
  <si>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</si>
  <si>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</si>
  <si>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</si>
  <si>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</si>
  <si>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</si>
  <si>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</si>
  <si>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</si>
  <si>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</si>
  <si>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</si>
  <si>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</si>
  <si>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</si>
  <si>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</si>
  <si>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</si>
  <si>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</si>
  <si>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</si>
  <si>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</si>
  <si>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</si>
  <si>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</si>
  <si>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</si>
  <si>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</si>
  <si>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</si>
  <si>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</si>
  <si>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</si>
  <si>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</si>
  <si>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</si>
  <si>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</si>
  <si>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</si>
  <si>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</si>
  <si>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</si>
  <si>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</si>
  <si>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</si>
  <si>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</si>
  <si>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</si>
  <si>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</si>
  <si>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</si>
  <si>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</si>
  <si>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</si>
  <si>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</si>
  <si>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</si>
  <si>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</si>
  <si>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</si>
  <si>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</si>
  <si>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</si>
  <si>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</si>
  <si>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</si>
  <si>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</si>
  <si>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</si>
  <si>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</si>
  <si>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</si>
  <si>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</si>
  <si>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</si>
  <si>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</si>
  <si>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</si>
  <si>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</si>
  <si>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</si>
  <si>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</si>
  <si>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</si>
  <si>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</si>
  <si>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</si>
  <si>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</si>
  <si>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</si>
  <si>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</si>
  <si>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</si>
  <si>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</si>
  <si>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</si>
  <si>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</si>
  <si>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</si>
  <si>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</si>
  <si>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</si>
  <si>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</si>
  <si>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</si>
  <si>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</si>
  <si>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</si>
  <si>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</si>
  <si>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</si>
  <si>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</si>
  <si>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</si>
  <si>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</si>
  <si>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</si>
  <si>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</si>
  <si>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</si>
  <si>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</si>
  <si>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</si>
  <si>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</si>
  <si>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</si>
  <si>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</si>
  <si>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</si>
  <si>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</si>
  <si>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</si>
  <si>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</si>
  <si>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</si>
  <si>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</si>
  <si>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</si>
  <si>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</si>
  <si>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</si>
  <si>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</si>
  <si>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</si>
  <si>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</si>
  <si>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</si>
  <si>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</si>
  <si>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</si>
  <si>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</si>
  <si>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</si>
  <si>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</si>
  <si>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</si>
  <si>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</si>
  <si>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</si>
  <si>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</si>
  <si>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</si>
  <si>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</si>
  <si>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</si>
  <si>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</si>
  <si>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</si>
  <si>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</si>
  <si>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</si>
  <si>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</si>
  <si>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</si>
  <si>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</si>
  <si>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</si>
  <si>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</si>
  <si>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</si>
  <si>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</si>
  <si>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</si>
  <si>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</si>
  <si>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</si>
  <si>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</si>
  <si>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</si>
  <si>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</si>
  <si>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</si>
  <si>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</si>
  <si>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</si>
  <si>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</si>
  <si>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</si>
  <si>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</si>
  <si>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</si>
  <si>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</si>
  <si>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</si>
  <si>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</si>
  <si>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</si>
  <si>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</si>
  <si>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</si>
  <si>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</si>
  <si>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</si>
  <si>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</si>
  <si>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</si>
  <si>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</si>
  <si>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</si>
  <si>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</si>
  <si>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</si>
  <si>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</si>
  <si>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</si>
  <si>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</si>
  <si>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</si>
  <si>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</si>
  <si>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</si>
  <si>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</si>
  <si>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</si>
  <si>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</si>
  <si>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</si>
  <si>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</si>
  <si>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</si>
  <si>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</si>
  <si>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</si>
  <si>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</si>
  <si>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</si>
  <si>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</si>
  <si>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</si>
  <si>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</si>
  <si>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</si>
  <si>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</si>
  <si>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</si>
  <si>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</si>
  <si>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</si>
  <si>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</si>
  <si>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</si>
  <si>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</si>
  <si>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</si>
  <si>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</si>
  <si>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</si>
  <si>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</si>
  <si>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</si>
  <si>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</si>
  <si>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</si>
  <si>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</si>
  <si>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</si>
  <si>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</si>
  <si>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</si>
  <si>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</si>
  <si>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</si>
  <si>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</si>
  <si>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</si>
  <si>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</si>
  <si>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</si>
  <si>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26.08.2022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</si>
</sst>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7"/>
  <sheetViews>
    <sheetView tabSelected="1" zoomScale="90" zoomScaleNormal="90" workbookViewId="0">
      <selection activeCell="E7" sqref="E7:H7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5" t="s">
        <v>339</v>
      </c>
      <c r="F1" s="45"/>
      <c r="G1" s="45"/>
      <c r="H1" s="45"/>
    </row>
    <row r="2" spans="5:8" x14ac:dyDescent="0.3">
      <c r="E2" s="45" t="s">
        <v>0</v>
      </c>
      <c r="F2" s="45"/>
      <c r="G2" s="45"/>
      <c r="H2" s="45"/>
    </row>
    <row r="3" spans="5:8" x14ac:dyDescent="0.3">
      <c r="E3" s="45" t="s">
        <v>1</v>
      </c>
      <c r="F3" s="45"/>
      <c r="G3" s="45"/>
      <c r="H3" s="45"/>
    </row>
    <row r="4" spans="5:8" x14ac:dyDescent="0.3">
      <c r="E4" s="45" t="s">
        <v>355</v>
      </c>
      <c r="F4" s="45"/>
      <c r="G4" s="45"/>
      <c r="H4" s="45"/>
    </row>
    <row r="5" spans="5:8" x14ac:dyDescent="0.3">
      <c r="E5" s="45" t="s">
        <v>356</v>
      </c>
      <c r="F5" s="45"/>
      <c r="G5" s="45"/>
      <c r="H5" s="45"/>
    </row>
    <row r="6" spans="5:8" x14ac:dyDescent="0.3">
      <c r="E6" s="45" t="s">
        <v>1</v>
      </c>
      <c r="F6" s="45"/>
      <c r="G6" s="45"/>
      <c r="H6" s="45"/>
    </row>
    <row r="7" spans="5:8" x14ac:dyDescent="0.3">
      <c r="E7" s="45" t="s">
        <v>357</v>
      </c>
      <c r="F7" s="45"/>
      <c r="G7" s="45"/>
      <c r="H7" s="45"/>
    </row>
    <row r="8" spans="5:8" x14ac:dyDescent="0.3">
      <c r="E8" s="45" t="s">
        <v>358</v>
      </c>
      <c r="F8" s="45"/>
      <c r="G8" s="45"/>
      <c r="H8" s="45"/>
    </row>
    <row r="9" spans="5:8" x14ac:dyDescent="0.3">
      <c r="E9" s="45" t="s">
        <v>300</v>
      </c>
      <c r="F9" s="45"/>
      <c r="G9" s="45"/>
      <c r="H9" s="45"/>
    </row>
    <row r="10" spans="5:8" x14ac:dyDescent="0.3">
      <c r="E10" s="45" t="s">
        <v>359</v>
      </c>
      <c r="F10" s="45"/>
      <c r="G10" s="45"/>
      <c r="H10" s="45"/>
    </row>
    <row r="11" spans="5:8" x14ac:dyDescent="0.3">
      <c r="E11" s="55" t="s">
        <v>373</v>
      </c>
      <c r="F11" s="55"/>
      <c r="G11" s="55"/>
      <c r="H11" s="55"/>
    </row>
    <row r="13" spans="5:8" x14ac:dyDescent="0.3">
      <c r="E13" s="46" t="s">
        <v>360</v>
      </c>
      <c r="F13" s="46"/>
      <c r="G13" s="46"/>
      <c r="H13" s="46"/>
    </row>
    <row r="14" spans="5:8" x14ac:dyDescent="0.3">
      <c r="E14" s="46" t="s">
        <v>0</v>
      </c>
      <c r="F14" s="46"/>
      <c r="G14" s="46"/>
      <c r="H14" s="46"/>
    </row>
    <row r="15" spans="5:8" x14ac:dyDescent="0.3">
      <c r="E15" s="46" t="s">
        <v>1</v>
      </c>
      <c r="F15" s="46"/>
      <c r="G15" s="46"/>
      <c r="H15" s="46"/>
    </row>
    <row r="16" spans="5:8" x14ac:dyDescent="0.3">
      <c r="E16" s="46" t="s">
        <v>2</v>
      </c>
      <c r="F16" s="46"/>
      <c r="G16" s="46"/>
      <c r="H16" s="46"/>
    </row>
    <row r="17" spans="1:8" x14ac:dyDescent="0.3">
      <c r="E17" s="46" t="s">
        <v>1</v>
      </c>
      <c r="F17" s="46"/>
      <c r="G17" s="46"/>
      <c r="H17" s="46"/>
    </row>
    <row r="18" spans="1:8" x14ac:dyDescent="0.3">
      <c r="E18" s="46" t="s">
        <v>300</v>
      </c>
      <c r="F18" s="46"/>
      <c r="G18" s="46"/>
      <c r="H18" s="46"/>
    </row>
    <row r="19" spans="1:8" x14ac:dyDescent="0.3">
      <c r="E19" s="46" t="s">
        <v>301</v>
      </c>
      <c r="F19" s="46"/>
      <c r="G19" s="46"/>
      <c r="H19" s="46"/>
    </row>
    <row r="20" spans="1:8" ht="18.75" customHeight="1" x14ac:dyDescent="0.3">
      <c r="E20" s="49" t="s">
        <v>354</v>
      </c>
      <c r="F20" s="49"/>
      <c r="G20" s="49"/>
      <c r="H20" s="49"/>
    </row>
    <row r="22" spans="1:8" s="7" customFormat="1" ht="23.25" customHeight="1" x14ac:dyDescent="0.25">
      <c r="A22" s="53" t="s">
        <v>302</v>
      </c>
      <c r="B22" s="53"/>
      <c r="C22" s="53"/>
      <c r="D22" s="53"/>
      <c r="E22" s="53"/>
      <c r="F22" s="53"/>
      <c r="G22" s="53"/>
      <c r="H22" s="53"/>
    </row>
    <row r="23" spans="1:8" ht="23.25" customHeight="1" x14ac:dyDescent="0.3">
      <c r="A23" s="54"/>
      <c r="B23" s="54"/>
      <c r="C23" s="54"/>
      <c r="D23" s="54"/>
      <c r="E23" s="54"/>
      <c r="F23" s="54"/>
      <c r="G23" s="54"/>
      <c r="H23" s="54"/>
    </row>
    <row r="24" spans="1:8" ht="18.75" customHeight="1" x14ac:dyDescent="0.3">
      <c r="A24" s="47" t="s">
        <v>3</v>
      </c>
      <c r="B24" s="48" t="s">
        <v>252</v>
      </c>
      <c r="C24" s="48" t="s">
        <v>4</v>
      </c>
      <c r="D24" s="48" t="s">
        <v>5</v>
      </c>
      <c r="E24" s="47" t="s">
        <v>6</v>
      </c>
      <c r="F24" s="48" t="s">
        <v>7</v>
      </c>
      <c r="G24" s="50" t="s">
        <v>287</v>
      </c>
      <c r="H24" s="50" t="s">
        <v>303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1"/>
      <c r="H25" s="51"/>
    </row>
    <row r="26" spans="1:8" ht="33" customHeight="1" x14ac:dyDescent="0.3">
      <c r="A26" s="47"/>
      <c r="B26" s="48"/>
      <c r="C26" s="48"/>
      <c r="D26" s="48"/>
      <c r="E26" s="47"/>
      <c r="F26" s="48"/>
      <c r="G26" s="52"/>
      <c r="H26" s="52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346</v>
      </c>
      <c r="B44" s="14" t="s">
        <v>14</v>
      </c>
      <c r="C44" s="14" t="s">
        <v>18</v>
      </c>
      <c r="D44" s="14" t="s">
        <v>29</v>
      </c>
      <c r="E44" s="17" t="s">
        <v>345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366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 x14ac:dyDescent="0.3">
      <c r="A90" s="21" t="s">
        <v>372</v>
      </c>
      <c r="B90" s="14" t="s">
        <v>14</v>
      </c>
      <c r="C90" s="14" t="s">
        <v>35</v>
      </c>
      <c r="D90" s="14" t="s">
        <v>18</v>
      </c>
      <c r="E90" s="17" t="s">
        <v>371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367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223679667.72999996</v>
      </c>
      <c r="H115" s="12">
        <f>SUM(H116:H180)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v>810000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 x14ac:dyDescent="0.3">
      <c r="A129" s="31" t="s">
        <v>352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 x14ac:dyDescent="0.3">
      <c r="A130" s="31" t="s">
        <v>353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 x14ac:dyDescent="0.3">
      <c r="A131" s="31" t="s">
        <v>340</v>
      </c>
      <c r="B131" s="14" t="s">
        <v>64</v>
      </c>
      <c r="C131" s="14" t="s">
        <v>42</v>
      </c>
      <c r="D131" s="14" t="s">
        <v>19</v>
      </c>
      <c r="E131" s="17" t="s">
        <v>343</v>
      </c>
      <c r="F131" s="14" t="s">
        <v>21</v>
      </c>
      <c r="G131" s="19">
        <v>41030406.5</v>
      </c>
      <c r="H131" s="19">
        <v>41030406.5</v>
      </c>
    </row>
    <row r="132" spans="1:8" ht="216" customHeight="1" x14ac:dyDescent="0.3">
      <c r="A132" s="31" t="s">
        <v>341</v>
      </c>
      <c r="B132" s="14" t="s">
        <v>64</v>
      </c>
      <c r="C132" s="14" t="s">
        <v>42</v>
      </c>
      <c r="D132" s="14" t="s">
        <v>19</v>
      </c>
      <c r="E132" s="17" t="s">
        <v>343</v>
      </c>
      <c r="F132" s="14" t="s">
        <v>24</v>
      </c>
      <c r="G132" s="19">
        <v>829642</v>
      </c>
      <c r="H132" s="19">
        <v>829642</v>
      </c>
    </row>
    <row r="133" spans="1:8" ht="219" customHeight="1" x14ac:dyDescent="0.3">
      <c r="A133" s="31" t="s">
        <v>342</v>
      </c>
      <c r="B133" s="14" t="s">
        <v>64</v>
      </c>
      <c r="C133" s="14" t="s">
        <v>42</v>
      </c>
      <c r="D133" s="14" t="s">
        <v>19</v>
      </c>
      <c r="E133" s="17" t="s">
        <v>343</v>
      </c>
      <c r="F133" s="14" t="s">
        <v>33</v>
      </c>
      <c r="G133" s="19">
        <v>39117789.5</v>
      </c>
      <c r="H133" s="19">
        <v>39117789.5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v>120000</v>
      </c>
      <c r="H139" s="19">
        <v>120000</v>
      </c>
    </row>
    <row r="140" spans="1:8" ht="89.25" customHeight="1" x14ac:dyDescent="0.3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v>710000</v>
      </c>
      <c r="H140" s="19">
        <v>710000</v>
      </c>
    </row>
    <row r="141" spans="1:8" ht="126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v>94171</v>
      </c>
      <c r="H141" s="19">
        <v>94171</v>
      </c>
    </row>
    <row r="142" spans="1:8" ht="130.5" customHeight="1" x14ac:dyDescent="0.3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v>376684</v>
      </c>
      <c r="H142" s="19">
        <v>376684</v>
      </c>
    </row>
    <row r="143" spans="1:8" ht="147" customHeight="1" x14ac:dyDescent="0.3">
      <c r="A143" s="32" t="s">
        <v>368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</f>
        <v>3093602.7500000005</v>
      </c>
      <c r="H143" s="19">
        <f>2143.44+3178246.5+103.81</f>
        <v>3180493.75</v>
      </c>
    </row>
    <row r="144" spans="1:8" ht="165" customHeight="1" x14ac:dyDescent="0.3">
      <c r="A144" s="32" t="s">
        <v>369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</f>
        <v>4817406.1899999995</v>
      </c>
      <c r="H144" s="19">
        <f>3370.12+4949214.75+65.36+63.96</f>
        <v>4952714.1900000004</v>
      </c>
    </row>
    <row r="145" spans="1:8" ht="109.5" customHeight="1" x14ac:dyDescent="0.3">
      <c r="A145" s="32" t="s">
        <v>348</v>
      </c>
      <c r="B145" s="14" t="s">
        <v>64</v>
      </c>
      <c r="C145" s="14" t="s">
        <v>42</v>
      </c>
      <c r="D145" s="14" t="s">
        <v>19</v>
      </c>
      <c r="E145" s="17" t="s">
        <v>347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 x14ac:dyDescent="0.3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 x14ac:dyDescent="0.3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 x14ac:dyDescent="0.3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v>44000</v>
      </c>
      <c r="H148" s="13">
        <v>44000</v>
      </c>
    </row>
    <row r="149" spans="1:8" ht="93" customHeight="1" x14ac:dyDescent="0.3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v>35000</v>
      </c>
      <c r="H149" s="13">
        <v>35000</v>
      </c>
    </row>
    <row r="150" spans="1:8" ht="74.25" customHeight="1" x14ac:dyDescent="0.3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 x14ac:dyDescent="0.3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 x14ac:dyDescent="0.3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 x14ac:dyDescent="0.3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 x14ac:dyDescent="0.3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 x14ac:dyDescent="0.3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 x14ac:dyDescent="0.3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 x14ac:dyDescent="0.3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</f>
        <v>190092</v>
      </c>
      <c r="H157" s="19">
        <f>135408+54684</f>
        <v>190092</v>
      </c>
    </row>
    <row r="158" spans="1:8" ht="111" customHeight="1" x14ac:dyDescent="0.3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</f>
        <v>583296</v>
      </c>
      <c r="H158" s="19">
        <f>411432+171864</f>
        <v>583296</v>
      </c>
    </row>
    <row r="159" spans="1:8" ht="107.25" customHeight="1" x14ac:dyDescent="0.3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 x14ac:dyDescent="0.3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 x14ac:dyDescent="0.3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 x14ac:dyDescent="0.3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 x14ac:dyDescent="0.3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 x14ac:dyDescent="0.3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 x14ac:dyDescent="0.3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 x14ac:dyDescent="0.3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 x14ac:dyDescent="0.3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 x14ac:dyDescent="0.3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 x14ac:dyDescent="0.3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 x14ac:dyDescent="0.3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 x14ac:dyDescent="0.3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 x14ac:dyDescent="0.3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 x14ac:dyDescent="0.3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 x14ac:dyDescent="0.3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 x14ac:dyDescent="0.3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 x14ac:dyDescent="0.3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 x14ac:dyDescent="0.3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 x14ac:dyDescent="0.3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 x14ac:dyDescent="0.3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 x14ac:dyDescent="0.3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 x14ac:dyDescent="0.25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 x14ac:dyDescent="0.3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 x14ac:dyDescent="0.3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349</v>
      </c>
      <c r="F183" s="16" t="s">
        <v>24</v>
      </c>
      <c r="G183" s="13">
        <v>100000</v>
      </c>
      <c r="H183" s="13">
        <v>100000</v>
      </c>
    </row>
    <row r="184" spans="1:8" ht="111" customHeight="1" x14ac:dyDescent="0.3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 x14ac:dyDescent="0.3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 x14ac:dyDescent="0.3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 x14ac:dyDescent="0.3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 x14ac:dyDescent="0.3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 x14ac:dyDescent="0.3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 x14ac:dyDescent="0.3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 x14ac:dyDescent="0.3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 x14ac:dyDescent="0.3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 x14ac:dyDescent="0.3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 x14ac:dyDescent="0.3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 x14ac:dyDescent="0.25">
      <c r="A195" s="10" t="s">
        <v>370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3100599.0100000002</v>
      </c>
      <c r="H195" s="12">
        <f>SUM(H196:H205)</f>
        <v>3100599.0100000002</v>
      </c>
    </row>
    <row r="196" spans="1:8" s="11" customFormat="1" ht="75" x14ac:dyDescent="0.2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 x14ac:dyDescent="0.3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 x14ac:dyDescent="0.3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 x14ac:dyDescent="0.3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 x14ac:dyDescent="0.3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237572.4+14137.01+43854.59</f>
        <v>295564</v>
      </c>
      <c r="H200" s="19">
        <f>251709.41+43854.59</f>
        <v>295564</v>
      </c>
    </row>
    <row r="201" spans="1:8" ht="129" customHeight="1" x14ac:dyDescent="0.3">
      <c r="A201" s="32" t="s">
        <v>361</v>
      </c>
      <c r="B201" s="16" t="s">
        <v>87</v>
      </c>
      <c r="C201" s="16" t="s">
        <v>18</v>
      </c>
      <c r="D201" s="16" t="s">
        <v>34</v>
      </c>
      <c r="E201" s="17" t="s">
        <v>363</v>
      </c>
      <c r="F201" s="17">
        <v>200</v>
      </c>
      <c r="G201" s="44">
        <v>3600</v>
      </c>
      <c r="H201" s="44">
        <v>3600</v>
      </c>
    </row>
    <row r="202" spans="1:8" ht="158.25" customHeight="1" x14ac:dyDescent="0.3">
      <c r="A202" s="32" t="s">
        <v>362</v>
      </c>
      <c r="B202" s="16" t="s">
        <v>87</v>
      </c>
      <c r="C202" s="16" t="s">
        <v>18</v>
      </c>
      <c r="D202" s="16" t="s">
        <v>34</v>
      </c>
      <c r="E202" s="17" t="s">
        <v>364</v>
      </c>
      <c r="F202" s="17">
        <v>100</v>
      </c>
      <c r="G202" s="44">
        <f>44246.65+2661.35</f>
        <v>46908</v>
      </c>
      <c r="H202" s="44">
        <f>44246.65+2661.35</f>
        <v>46908</v>
      </c>
    </row>
    <row r="203" spans="1:8" ht="165.75" customHeight="1" x14ac:dyDescent="0.3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43087+1159.65+2661.35</f>
        <v>46908</v>
      </c>
      <c r="H203" s="19">
        <f>44246.65+2661.35</f>
        <v>46908</v>
      </c>
    </row>
    <row r="204" spans="1:8" ht="168.75" customHeight="1" x14ac:dyDescent="0.3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43087+1159.65+2661.35</f>
        <v>46908</v>
      </c>
      <c r="H204" s="19">
        <f>44246.65+2661.35</f>
        <v>46908</v>
      </c>
    </row>
    <row r="205" spans="1:8" ht="161.25" customHeight="1" x14ac:dyDescent="0.3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43087+1159.65+2661.35</f>
        <v>46908</v>
      </c>
      <c r="H205" s="19">
        <f>44246.65+2661.35</f>
        <v>46908</v>
      </c>
    </row>
    <row r="206" spans="1:8" ht="51.75" customHeight="1" x14ac:dyDescent="0.3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SUM(G207:G225)</f>
        <v>15438169.830000002</v>
      </c>
      <c r="H206" s="20">
        <f>SUM(H207:H225)</f>
        <v>12100977.84</v>
      </c>
    </row>
    <row r="207" spans="1:8" ht="143.25" customHeight="1" x14ac:dyDescent="0.3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 x14ac:dyDescent="0.3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 x14ac:dyDescent="0.3">
      <c r="A209" s="21" t="s">
        <v>344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 x14ac:dyDescent="0.3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f>2495743.73+461334.57</f>
        <v>2957078.3</v>
      </c>
      <c r="H210" s="13">
        <f>2495743.73-2495743.73</f>
        <v>0</v>
      </c>
    </row>
    <row r="211" spans="1:8" ht="111.75" customHeight="1" x14ac:dyDescent="0.3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 x14ac:dyDescent="0.3">
      <c r="A212" s="30" t="s">
        <v>351</v>
      </c>
      <c r="B212" s="14" t="s">
        <v>104</v>
      </c>
      <c r="C212" s="14" t="s">
        <v>22</v>
      </c>
      <c r="D212" s="14" t="s">
        <v>36</v>
      </c>
      <c r="E212" s="17" t="s">
        <v>350</v>
      </c>
      <c r="F212" s="14" t="s">
        <v>211</v>
      </c>
      <c r="G212" s="13">
        <v>3109098.55</v>
      </c>
      <c r="H212" s="13">
        <v>3109098.55</v>
      </c>
    </row>
    <row r="213" spans="1:8" ht="63.75" customHeight="1" x14ac:dyDescent="0.3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 x14ac:dyDescent="0.3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 x14ac:dyDescent="0.3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v>60000</v>
      </c>
      <c r="H215" s="13">
        <v>60000</v>
      </c>
    </row>
    <row r="216" spans="1:8" ht="73.5" customHeight="1" x14ac:dyDescent="0.3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v>402341.38</v>
      </c>
      <c r="H216" s="13">
        <v>402341.38</v>
      </c>
    </row>
    <row r="217" spans="1:8" ht="230.25" customHeight="1" x14ac:dyDescent="0.3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103.5" customHeight="1" x14ac:dyDescent="0.3">
      <c r="A218" s="30" t="s">
        <v>276</v>
      </c>
      <c r="B218" s="14" t="s">
        <v>104</v>
      </c>
      <c r="C218" s="14" t="s">
        <v>27</v>
      </c>
      <c r="D218" s="14" t="s">
        <v>19</v>
      </c>
      <c r="E218" s="17" t="s">
        <v>275</v>
      </c>
      <c r="F218" s="14" t="s">
        <v>211</v>
      </c>
      <c r="G218" s="13">
        <v>400000</v>
      </c>
      <c r="H218" s="13">
        <v>400000</v>
      </c>
    </row>
    <row r="219" spans="1:8" ht="85.5" customHeight="1" x14ac:dyDescent="0.3">
      <c r="A219" s="30" t="s">
        <v>235</v>
      </c>
      <c r="B219" s="37" t="s">
        <v>233</v>
      </c>
      <c r="C219" s="37" t="s">
        <v>234</v>
      </c>
      <c r="D219" s="37" t="s">
        <v>19</v>
      </c>
      <c r="E219" s="36" t="s">
        <v>259</v>
      </c>
      <c r="F219" s="37" t="s">
        <v>24</v>
      </c>
      <c r="G219" s="13">
        <v>488000</v>
      </c>
      <c r="H219" s="13">
        <v>488000</v>
      </c>
    </row>
    <row r="220" spans="1:8" ht="85.5" customHeight="1" x14ac:dyDescent="0.3">
      <c r="A220" s="40" t="s">
        <v>263</v>
      </c>
      <c r="B220" s="39" t="s">
        <v>104</v>
      </c>
      <c r="C220" s="39" t="s">
        <v>27</v>
      </c>
      <c r="D220" s="39" t="s">
        <v>19</v>
      </c>
      <c r="E220" s="36" t="s">
        <v>262</v>
      </c>
      <c r="F220" s="39" t="s">
        <v>24</v>
      </c>
      <c r="G220" s="13">
        <v>415000</v>
      </c>
      <c r="H220" s="13">
        <v>415000</v>
      </c>
    </row>
    <row r="221" spans="1:8" ht="67.5" customHeight="1" x14ac:dyDescent="0.3">
      <c r="A221" s="30" t="s">
        <v>172</v>
      </c>
      <c r="B221" s="25" t="s">
        <v>104</v>
      </c>
      <c r="C221" s="25" t="s">
        <v>27</v>
      </c>
      <c r="D221" s="25" t="s">
        <v>19</v>
      </c>
      <c r="E221" s="24" t="s">
        <v>173</v>
      </c>
      <c r="F221" s="25" t="s">
        <v>24</v>
      </c>
      <c r="G221" s="13">
        <v>120000</v>
      </c>
      <c r="H221" s="13">
        <v>120000</v>
      </c>
    </row>
    <row r="222" spans="1:8" ht="67.5" customHeight="1" x14ac:dyDescent="0.3">
      <c r="A222" s="32" t="s">
        <v>335</v>
      </c>
      <c r="B222" s="43" t="s">
        <v>104</v>
      </c>
      <c r="C222" s="43" t="s">
        <v>27</v>
      </c>
      <c r="D222" s="43" t="s">
        <v>40</v>
      </c>
      <c r="E222" s="36" t="s">
        <v>333</v>
      </c>
      <c r="F222" s="43" t="s">
        <v>24</v>
      </c>
      <c r="G222" s="13">
        <f>300000-230667.29</f>
        <v>69332.709999999992</v>
      </c>
      <c r="H222" s="13">
        <v>300000</v>
      </c>
    </row>
    <row r="223" spans="1:8" ht="96.75" customHeight="1" x14ac:dyDescent="0.3">
      <c r="A223" s="32" t="s">
        <v>336</v>
      </c>
      <c r="B223" s="43" t="s">
        <v>104</v>
      </c>
      <c r="C223" s="43" t="s">
        <v>27</v>
      </c>
      <c r="D223" s="43" t="s">
        <v>40</v>
      </c>
      <c r="E223" s="36" t="s">
        <v>334</v>
      </c>
      <c r="F223" s="43" t="s">
        <v>24</v>
      </c>
      <c r="G223" s="13">
        <f>300000-230667.28</f>
        <v>69332.72</v>
      </c>
      <c r="H223" s="13">
        <v>300000</v>
      </c>
    </row>
    <row r="224" spans="1:8" ht="105.75" customHeight="1" x14ac:dyDescent="0.3">
      <c r="A224" s="32" t="s">
        <v>338</v>
      </c>
      <c r="B224" s="43" t="s">
        <v>104</v>
      </c>
      <c r="C224" s="43" t="s">
        <v>27</v>
      </c>
      <c r="D224" s="43" t="s">
        <v>40</v>
      </c>
      <c r="E224" s="36" t="s">
        <v>337</v>
      </c>
      <c r="F224" s="43" t="s">
        <v>211</v>
      </c>
      <c r="G224" s="13">
        <v>570621.41</v>
      </c>
      <c r="H224" s="13">
        <v>570621.41</v>
      </c>
    </row>
    <row r="225" spans="1:8" ht="87.75" customHeight="1" x14ac:dyDescent="0.3">
      <c r="A225" s="30" t="s">
        <v>201</v>
      </c>
      <c r="B225" s="14" t="s">
        <v>104</v>
      </c>
      <c r="C225" s="14" t="s">
        <v>27</v>
      </c>
      <c r="D225" s="14" t="s">
        <v>40</v>
      </c>
      <c r="E225" s="17" t="s">
        <v>174</v>
      </c>
      <c r="F225" s="14" t="s">
        <v>24</v>
      </c>
      <c r="G225" s="13">
        <v>271574.84999999998</v>
      </c>
      <c r="H225" s="13">
        <v>271574.84999999998</v>
      </c>
    </row>
    <row r="226" spans="1:8" s="7" customFormat="1" ht="35.25" customHeight="1" x14ac:dyDescent="0.25">
      <c r="A226" s="10" t="s">
        <v>231</v>
      </c>
      <c r="B226" s="15"/>
      <c r="C226" s="15"/>
      <c r="D226" s="15"/>
      <c r="E226" s="15"/>
      <c r="F226" s="15"/>
      <c r="G226" s="12">
        <f>G206+G195+G181+G115+G109+G102+G28</f>
        <v>322065578.57999992</v>
      </c>
      <c r="H226" s="12">
        <f>H206+H195+H181+H115+H109+H102+H28</f>
        <v>310793141.94999993</v>
      </c>
    </row>
    <row r="227" spans="1:8" s="5" customFormat="1" ht="24" customHeight="1" x14ac:dyDescent="0.3">
      <c r="A227" s="8"/>
      <c r="B227" s="9"/>
      <c r="C227" s="9"/>
      <c r="D227" s="9"/>
      <c r="E227" s="9"/>
      <c r="F227" s="9"/>
      <c r="H227" s="42" t="s">
        <v>365</v>
      </c>
    </row>
    <row r="228" spans="1:8" s="5" customFormat="1" x14ac:dyDescent="0.3">
      <c r="A228" s="1"/>
      <c r="B228" s="1"/>
      <c r="C228" s="1"/>
      <c r="D228" s="1"/>
      <c r="E228" s="1"/>
      <c r="F228" s="1"/>
    </row>
    <row r="229" spans="1:8" x14ac:dyDescent="0.3">
      <c r="B229" s="1"/>
      <c r="C229" s="1"/>
      <c r="D229" s="1"/>
      <c r="E229" s="1"/>
      <c r="F229" s="1"/>
    </row>
    <row r="230" spans="1:8" x14ac:dyDescent="0.3">
      <c r="B230" s="1"/>
      <c r="C230" s="1"/>
      <c r="D230" s="1"/>
      <c r="E230" s="1"/>
      <c r="F230" s="1"/>
    </row>
    <row r="231" spans="1:8" x14ac:dyDescent="0.3">
      <c r="B231" s="1"/>
      <c r="C231" s="1"/>
      <c r="D231" s="1"/>
      <c r="E231" s="1"/>
      <c r="F231" s="1"/>
    </row>
    <row r="232" spans="1:8" x14ac:dyDescent="0.3">
      <c r="B232" s="1"/>
      <c r="C232" s="1"/>
      <c r="D232" s="1"/>
      <c r="E232" s="1"/>
      <c r="F232" s="1"/>
    </row>
    <row r="233" spans="1:8" x14ac:dyDescent="0.3">
      <c r="B233" s="1"/>
      <c r="C233" s="1"/>
      <c r="D233" s="1"/>
      <c r="E233" s="1"/>
      <c r="F233" s="1"/>
    </row>
    <row r="234" spans="1:8" x14ac:dyDescent="0.3"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</sheetData>
  <mergeCells count="29">
    <mergeCell ref="E13:H13"/>
    <mergeCell ref="E14:H14"/>
    <mergeCell ref="E15:H15"/>
    <mergeCell ref="E16:H16"/>
    <mergeCell ref="E17:H17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2022-08-29T08:52:01Z</dcterms:modified>
</cp:coreProperties>
</file>