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<sst xmlns="http://schemas.openxmlformats.org/spreadsheetml/2006/main" count="93" uniqueCount="88">
  <si>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</si>
  <si>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</si>
  <si>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</si>
  <si>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</si>
  <si>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</si>
  <si>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</si>
  <si>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</si>
  <si>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</si>
  <si>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</si>
  <si>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</si>
  <si>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</si>
  <si>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</si>
  <si>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</si>
  <si>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</si>
  <si>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</si>
  <si>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</si>
  <si>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</si>
  <si>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</si>
  <si>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</si>
  <si>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</si>
  <si>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</si>
  <si>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</si>
  <si>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</si>
  <si>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</si>
  <si>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</si>
  <si>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</si>
  <si>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</si>
  <si>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</si>
  <si>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</si>
  <si>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</si>
  <si>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</si>
  <si>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</si>
  <si>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</si>
  <si>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</si>
  <si>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</si>
  <si>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</si>
  <si>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</si>
  <si>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</si>
  <si>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</si>
  <si>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</si>
  <si>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</si>
  <si>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</si>
  <si>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</si>
  <si>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</si>
  <si>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</si>
  <si>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</si>
  <si>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</si>
  <si>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</si>
  <si>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</si>
  <si>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</si>
  <si>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</si>
  <si>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</si>
  <si>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</si>
  <si>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</si>
  <si>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</si>
  <si>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</si>
  <si>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</si>
  <si>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</si>
  <si>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</si>
  <si>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</si>
  <si>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</si>
  <si>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</si>
  <si>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</si>
  <si>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</si>
  <si>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</si>
  <si>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</si>
  <si>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</si>
  <si>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</si>
  <si>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</si>
  <si>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</si>
  <si>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</si>
  <si>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</si>
  <si>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</si>
  <si>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</si>
  <si>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</si>
  <si>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</si>
  <si>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</si>
  <si>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</si>
  <si>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</si>
  <si>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</si>
  <si>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</si>
  <si>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</si>
  <si>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</si>
  <si>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</si>
  <si>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</si>
  <si>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</si>
  <si>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9</t>
  </si>
  <si>
    <t>от 20.03.2020 № 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</si>
</sst>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3" t="s">
        <v>86</v>
      </c>
      <c r="D1" s="23"/>
      <c r="E1" s="23"/>
    </row>
    <row r="2" spans="3:5" ht="18.75">
      <c r="C2" s="23" t="s">
        <v>32</v>
      </c>
      <c r="D2" s="23"/>
      <c r="E2" s="23"/>
    </row>
    <row r="3" spans="3:5" ht="18.75">
      <c r="C3" s="23" t="s">
        <v>33</v>
      </c>
      <c r="D3" s="23"/>
      <c r="E3" s="23"/>
    </row>
    <row r="4" spans="3:5" ht="18.75">
      <c r="C4" s="23" t="s">
        <v>79</v>
      </c>
      <c r="D4" s="23"/>
      <c r="E4" s="23"/>
    </row>
    <row r="5" spans="3:5" ht="18.75">
      <c r="C5" s="23" t="s">
        <v>80</v>
      </c>
      <c r="D5" s="23"/>
      <c r="E5" s="23"/>
    </row>
    <row r="6" spans="3:5" ht="18.75">
      <c r="C6" s="23" t="s">
        <v>33</v>
      </c>
      <c r="D6" s="23"/>
      <c r="E6" s="23"/>
    </row>
    <row r="7" spans="3:5" ht="18.75">
      <c r="C7" s="23" t="s">
        <v>81</v>
      </c>
      <c r="D7" s="23"/>
      <c r="E7" s="23"/>
    </row>
    <row r="8" spans="3:5" ht="18.75">
      <c r="C8" s="23" t="s">
        <v>82</v>
      </c>
      <c r="D8" s="23"/>
      <c r="E8" s="23"/>
    </row>
    <row r="9" spans="3:5" ht="18.75">
      <c r="C9" s="23" t="s">
        <v>74</v>
      </c>
      <c r="D9" s="23"/>
      <c r="E9" s="23"/>
    </row>
    <row r="10" spans="3:5" ht="18.75">
      <c r="C10" s="23" t="s">
        <v>83</v>
      </c>
      <c r="D10" s="23"/>
      <c r="E10" s="23"/>
    </row>
    <row r="11" spans="3:5" ht="18.75">
      <c r="C11" s="21" t="s">
        <v>87</v>
      </c>
      <c r="D11" s="21"/>
      <c r="E11" s="21"/>
    </row>
    <row r="13" spans="3:6" ht="18.75">
      <c r="C13" s="23" t="s">
        <v>84</v>
      </c>
      <c r="D13" s="23"/>
      <c r="E13" s="23"/>
      <c r="F13" s="5"/>
    </row>
    <row r="14" spans="3:6" ht="18.75">
      <c r="C14" s="23" t="s">
        <v>32</v>
      </c>
      <c r="D14" s="23"/>
      <c r="E14" s="23"/>
      <c r="F14" s="5"/>
    </row>
    <row r="15" spans="3:6" ht="18.75">
      <c r="C15" s="23" t="s">
        <v>33</v>
      </c>
      <c r="D15" s="23"/>
      <c r="E15" s="23"/>
      <c r="F15" s="5"/>
    </row>
    <row r="16" spans="3:6" ht="18.75">
      <c r="C16" s="23" t="s">
        <v>34</v>
      </c>
      <c r="D16" s="23"/>
      <c r="E16" s="23"/>
      <c r="F16" s="5"/>
    </row>
    <row r="17" spans="3:6" ht="18.75">
      <c r="C17" s="23" t="s">
        <v>33</v>
      </c>
      <c r="D17" s="23"/>
      <c r="E17" s="23"/>
      <c r="F17" s="5"/>
    </row>
    <row r="18" spans="3:6" ht="18.75">
      <c r="C18" s="23" t="s">
        <v>74</v>
      </c>
      <c r="D18" s="23"/>
      <c r="E18" s="23"/>
      <c r="F18" s="5"/>
    </row>
    <row r="19" spans="3:6" ht="18.75">
      <c r="C19" s="23" t="s">
        <v>75</v>
      </c>
      <c r="D19" s="23"/>
      <c r="E19" s="23"/>
      <c r="F19" s="5"/>
    </row>
    <row r="20" spans="3:6" ht="18.75">
      <c r="C20" s="20" t="s">
        <v>78</v>
      </c>
      <c r="D20" s="21"/>
      <c r="E20" s="21"/>
      <c r="F20" s="5"/>
    </row>
    <row r="23" spans="1:5" ht="60" customHeight="1">
      <c r="A23" s="19" t="s">
        <v>76</v>
      </c>
      <c r="B23" s="19"/>
      <c r="C23" s="19"/>
      <c r="D23" s="19"/>
      <c r="E23" s="19"/>
    </row>
    <row r="24" spans="1:5" ht="12" customHeight="1">
      <c r="A24" s="22"/>
      <c r="B24" s="22"/>
      <c r="C24" s="22"/>
      <c r="D24" s="22"/>
      <c r="E24" s="22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60222644.28</v>
      </c>
      <c r="D28" s="8">
        <f>SUM(D29:D35)</f>
        <v>46056131.190000005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f>1108271.1+11636.99</f>
        <v>1119908.09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3383942.96+33875.59-433309.57</f>
        <v>2984508.98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24285339.11-373258.4-271349.96-2890943.53</f>
        <v>20749787.22</v>
      </c>
      <c r="D31" s="9">
        <v>21532678.78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7">
        <f>9024040.97+248262.98-34493.6</f>
        <v>9237810.350000001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7">
        <f>450000-31647.23</f>
        <v>418352.77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7">
        <f>18019241.01+427258.4+2373551.32+370000+4503364.14</f>
        <v>25693414.87</v>
      </c>
      <c r="D35" s="7">
        <v>11242383.96</v>
      </c>
      <c r="E35" s="7">
        <v>11242383.96</v>
      </c>
    </row>
    <row r="36" spans="1:5" ht="34.5">
      <c r="A36" s="14" t="s">
        <v>42</v>
      </c>
      <c r="B36" s="15" t="s">
        <v>10</v>
      </c>
      <c r="C36" s="8">
        <f>C37</f>
        <v>449499.47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</f>
        <v>449499.47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8834138.51</v>
      </c>
      <c r="D38" s="8">
        <f>SUM(D39:D43)</f>
        <v>7154671.2</v>
      </c>
      <c r="E38" s="8">
        <f>SUM(E39:E43)</f>
        <v>3754671.2</v>
      </c>
    </row>
    <row r="39" spans="1:5" ht="17.25">
      <c r="A39" s="16" t="s">
        <v>45</v>
      </c>
      <c r="B39" s="17" t="s">
        <v>13</v>
      </c>
      <c r="C39" s="7">
        <f>153039.22+3454.22</f>
        <v>156493.44</v>
      </c>
      <c r="D39" s="9">
        <v>48303</v>
      </c>
      <c r="E39" s="7">
        <v>48303</v>
      </c>
    </row>
    <row r="40" spans="1:5" ht="17.25">
      <c r="A40" s="16" t="s">
        <v>46</v>
      </c>
      <c r="B40" s="17" t="s">
        <v>14</v>
      </c>
      <c r="C40" s="7">
        <v>300000</v>
      </c>
      <c r="D40" s="7">
        <v>100000</v>
      </c>
      <c r="E40" s="7">
        <v>100000</v>
      </c>
    </row>
    <row r="41" spans="1:5" ht="17.25">
      <c r="A41" s="16" t="s">
        <v>47</v>
      </c>
      <c r="B41" s="17" t="s">
        <v>15</v>
      </c>
      <c r="C41" s="7">
        <f>2131942.46+141189.79</f>
        <v>2273132.25</v>
      </c>
      <c r="D41" s="7">
        <v>1900000</v>
      </c>
      <c r="E41" s="7">
        <v>0</v>
      </c>
    </row>
    <row r="42" spans="1:5" ht="17.25">
      <c r="A42" s="16" t="s">
        <v>48</v>
      </c>
      <c r="B42" s="17" t="s">
        <v>16</v>
      </c>
      <c r="C42" s="7">
        <f>4360000+644954.27+163851.05+85307.5</f>
        <v>5254112.819999999</v>
      </c>
      <c r="D42" s="7">
        <v>4406368.2</v>
      </c>
      <c r="E42" s="7">
        <v>3406368.2</v>
      </c>
    </row>
    <row r="43" spans="1:5" ht="17.25">
      <c r="A43" s="16" t="s">
        <v>49</v>
      </c>
      <c r="B43" s="17" t="s">
        <v>17</v>
      </c>
      <c r="C43" s="7">
        <f>550000+100000+200400</f>
        <v>850400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8">
        <f>SUM(C45:C47)</f>
        <v>41674903.7</v>
      </c>
      <c r="D44" s="8">
        <f>SUM(D45:D47)</f>
        <v>17159658.889999997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7">
        <f>688504.34+16749.24-37629.95</f>
        <v>667623.63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7">
        <f>2171923.76+35133.55+11040.04+37038563.94</f>
        <v>39256661.29</v>
      </c>
      <c r="D46" s="9">
        <f>1423497.53+14822545.79-148225.46</f>
        <v>16097817.859999998</v>
      </c>
      <c r="E46" s="9">
        <v>1423497.53</v>
      </c>
    </row>
    <row r="47" spans="1:5" ht="17.25">
      <c r="A47" s="16" t="s">
        <v>52</v>
      </c>
      <c r="B47" s="17" t="s">
        <v>64</v>
      </c>
      <c r="C47" s="9">
        <f>1668756.78+81862</f>
        <v>1750618.78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8">
        <f>SUM(C49:C54)</f>
        <v>232821989.21000004</v>
      </c>
      <c r="D48" s="8">
        <f>SUM(D49:D54)</f>
        <v>209051557.29</v>
      </c>
      <c r="E48" s="8">
        <f>SUM(E49:E54)</f>
        <v>204917521.20999998</v>
      </c>
    </row>
    <row r="49" spans="1:5" ht="17.25">
      <c r="A49" s="16" t="s">
        <v>54</v>
      </c>
      <c r="B49" s="17" t="s">
        <v>20</v>
      </c>
      <c r="C49" s="7">
        <f>68487311.34-150000+415936.7+96778.82</f>
        <v>68850026.86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7">
        <f>115748675.47+96000+15166730.91-10028710+11220070</f>
        <v>132202766.38</v>
      </c>
      <c r="D50" s="9">
        <f>107799617.12+449962+8981915.58-4509550.12</f>
        <v>112721944.58</v>
      </c>
      <c r="E50" s="9">
        <f>107799617.12+3048550+2249291.5</f>
        <v>113097458.62</v>
      </c>
    </row>
    <row r="51" spans="1:5" ht="17.25">
      <c r="A51" s="16" t="s">
        <v>61</v>
      </c>
      <c r="B51" s="17" t="s">
        <v>65</v>
      </c>
      <c r="C51" s="7">
        <f>17612201.19+476484.03-269212.73+313560</f>
        <v>18133032.490000002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7">
        <f>125000+44000</f>
        <v>169000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7">
        <f>3827078.99+72817+1323.09-14590-1976287.96</f>
        <v>1910341.12</v>
      </c>
      <c r="D53" s="7">
        <f>3257303.77+72817-15000-1888003.77</f>
        <v>1427117</v>
      </c>
      <c r="E53" s="7">
        <f>3257303.77+72817-15000-1888003.77</f>
        <v>1427117</v>
      </c>
    </row>
    <row r="54" spans="1:5" ht="17.25">
      <c r="A54" s="16" t="s">
        <v>58</v>
      </c>
      <c r="B54" s="17" t="s">
        <v>23</v>
      </c>
      <c r="C54" s="7">
        <f>11391121.33+150701.03+15000</f>
        <v>11556822.36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8">
        <f>C56</f>
        <v>19345343.64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7">
        <f>18761726.64+350000-98383+332000</f>
        <v>19345343.64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5798001.16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v>1533498.25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v>291921.75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</f>
        <v>3972581.16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2363287.96</v>
      </c>
      <c r="D61" s="8">
        <f>D62</f>
        <v>2329003.77</v>
      </c>
      <c r="E61" s="8">
        <f>E62</f>
        <v>2329003.77</v>
      </c>
    </row>
    <row r="62" spans="1:5" ht="17.25">
      <c r="A62" s="16">
        <v>1102</v>
      </c>
      <c r="B62" s="17" t="s">
        <v>31</v>
      </c>
      <c r="C62" s="7">
        <f>387000+1976287.96</f>
        <v>2363287.96</v>
      </c>
      <c r="D62" s="7">
        <f>441000+1888003.77</f>
        <v>2329003.77</v>
      </c>
      <c r="E62" s="7">
        <f>441000+1888003.77</f>
        <v>2329003.77</v>
      </c>
    </row>
    <row r="63" spans="1:5" ht="29.25" customHeight="1">
      <c r="A63" s="18" t="s">
        <v>72</v>
      </c>
      <c r="B63" s="18"/>
      <c r="C63" s="8">
        <f>C61+C57+C55+C48+C44+C38+C36+C28</f>
        <v>371509807.93000007</v>
      </c>
      <c r="D63" s="8">
        <f>D61+D57+D55+D48+D44+D38+D36+D28</f>
        <v>299183930.07</v>
      </c>
      <c r="E63" s="8">
        <f>E61+E57+E55+E48+E44+E38+E36+E28</f>
        <v>276639982.65999997</v>
      </c>
    </row>
    <row r="64" spans="1:5" ht="18.75">
      <c r="A64" s="6"/>
      <c r="E64" s="3" t="s">
        <v>85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2020-02-17T08:19:54Z</cp:lastPrinted>
  <dcterms:created xsi:type="dcterms:W3CDTF">2016-11-03T07:34:17Z</dcterms:created>
  <dcterms:modified xsi:type="dcterms:W3CDTF">2020-03-23T12:34:03Z</dcterms:modified>
  <cp:category/>
  <cp:version/>
  <cp:contentType/>
  <cp:contentStatus/>
</cp:coreProperties>
</file>