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0" windowWidth="10010" windowHeight="10010" firstSheet="1" activeTab="1"/>
  </bookViews>
  <sheets>
    <sheet name="Service" sheetId="1" state="veryHidden" r:id="rId1"/>
    <sheet name="Приложение 1 таблица 1" sheetId="2" r:id="rId2"/>
  </sheets>
  <definedNames>
    <definedName name="_xlnm.Print_Titles" localSheetId="1">'Приложение 1 таблица 1'!$12:$12</definedName>
  </definedNames>
  <calcPr fullCalcOnLoad="1"/>
</workbook>
</file>

<file path=xl/sharedStrings.xml><?xml version="1.0" encoding="utf-8"?>
<sst xmlns="http://schemas.openxmlformats.org/spreadsheetml/2006/main" count="155" uniqueCount="143">
  <si>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</si>
  <si>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</si>
  <si>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</si>
  <si>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</si>
  <si>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</si>
  <si>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</si>
  <si>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</si>
  <si>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</si>
  <si>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</si>
  <si>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</si>
  <si>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</si>
  <si>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</si>
  <si>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</si>
  <si>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</si>
  <si>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</si>
  <si>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</si>
  <si>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 xml:space="preserve">Единый сельскохозяйственный налог                                                         </t>
  </si>
  <si>
    <t>000 1 08 00000 00 0000 000</t>
  </si>
  <si>
    <t>000 1 11 00000 00 0000 000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</si>
  <si>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</si>
  <si>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                                          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</si>
  <si>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</si>
  <si>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</si>
  <si>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</si>
  <si>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</si>
  <si>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</si>
  <si>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</si>
  <si>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</si>
  <si>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</si>
  <si>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</si>
  <si>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</si>
  <si>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</si>
  <si>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</si>
  <si>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</si>
  <si>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</si>
  <si>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</si>
  <si>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</si>
  <si>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</si>
  <si>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000 1 13 01000 00 0000 130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</si>
  <si>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</si>
  <si>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</si>
  <si>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</si>
  <si>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</si>
  <si>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</si>
  <si>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000 1 05 02000 02 0000 110</t>
  </si>
  <si>
    <t>000 1 05 03000 01 0000 110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</si>
  <si>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</si>
  <si>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</si>
  <si>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</si>
  <si>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</si>
  <si>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</si>
  <si>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</si>
  <si>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000 1 08 03000 01 0000 110</t>
  </si>
  <si>
    <t>000 1 16 03030 01 0000 140</t>
  </si>
  <si>
    <t>000 1 13 02000 00 0000 130</t>
  </si>
  <si>
    <t xml:space="preserve">Государственная пошлина по делам, рассматриваемым в судах общей юрисдикции, мировыми судьями 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</si>
  <si>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</si>
  <si>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</si>
  <si>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</si>
  <si>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ГОСУДАРСТВЕННАЯ ПОШЛИНА            </t>
  </si>
  <si>
    <t>НАЛОГОВЫЕ И НЕНАЛОГОВЫЕ ДОХОДЫ</t>
  </si>
  <si>
    <t xml:space="preserve">ДОХОДЫ ОТ ОКАЗАНИЯ ПЛАТНЫХ УСЛУГ (РАБОТ) И КОМПЕНСАЦИИ ЗАТРАТ ГОСУДАРСТВА </t>
  </si>
  <si>
    <t xml:space="preserve">ШТРАФЫ, САНКЦИИ, ВОЗМЕЩЕНИЕ УЩЕРБА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</si>
  <si>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</si>
  <si>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БЕЗМОЗМЕЗДНЫЕ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</si>
  <si>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</si>
  <si>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</si>
  <si>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r>
      <t>Субсидии бюджетам бюджетной системы Российской Федерации (межбюджетные субсидии)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</si>
  <si>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бюджетной системы Российской Федерации </t>
  </si>
  <si>
    <r>
      <t xml:space="preserve">Иные межбюджетные трансферты </t>
    </r>
  </si>
  <si>
    <t>000 1 05 04000 02 0000 110</t>
  </si>
  <si>
    <t>Налог, взимаемый в связи с применением патентной системы налогообложения</t>
  </si>
  <si>
    <t>000 1 09 00000 00 0000 000</t>
  </si>
  <si>
    <t>ЗАДОЛЖЕННОСТЬ И ПЕРЕРАСЧЕТЫ ПО ОТМЕНЕННЫМ НАЛОГАМ, СБОРАМ И ИНЫМ ОБЯЗАТЕЛЬНЫМ ПЛАТЕЖАМ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</si>
  <si>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</si>
  <si>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</si>
  <si>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</si>
  <si>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</si>
  <si>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041 1 16 25030 01 0000 140</t>
  </si>
  <si>
    <r>
      <t xml:space="preserve">НАЛОГИ НА СОВОКУПНЫЙ ДОХОД                        </t>
    </r>
  </si>
  <si>
    <r>
      <t xml:space="preserve">Единый налог на вмененный доход для отдельных видов деятельности                                                     </t>
    </r>
  </si>
  <si>
    <t xml:space="preserve">Доходы от компенсации затрат государства 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</si>
  <si>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</si>
  <si>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</si>
  <si>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</si>
  <si>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</si>
  <si>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0"/>
        <rFont val="Times New Roman"/>
        <family val="1"/>
      </rPr>
      <t xml:space="preserve"> </t>
    </r>
  </si>
  <si>
    <t>000 1 14 06020 00 0000 430</t>
  </si>
  <si>
    <t>000 1 14 06025 05 0000 430</t>
  </si>
  <si>
    <t>041 1 14 06025 05 0000 430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</si>
  <si>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</si>
  <si>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000 1 16 28000 01 0000 140</t>
  </si>
  <si>
    <t>Денежные взыскания (штрафы) за нарушение законодательства Российской Федерации в области обеспечения санитарно-эпидемилогического благополучия человека и законодательства в сфере защиты прав потребителей</t>
  </si>
  <si>
    <t>188 1 16 28000 01 0000 140</t>
  </si>
  <si>
    <t>000 1 16 33000 00 0000 140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</si>
  <si>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</si>
  <si>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</si>
  <si>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161 1 16 33050 05 0000 140</t>
  </si>
  <si>
    <t>в % (гр.4/гр.3*100)</t>
  </si>
  <si>
    <t>в руб. (гр.4-гр.3)</t>
  </si>
  <si>
    <t>000 1 11 03000 00 0000 120</t>
  </si>
  <si>
    <t>Проценты, полученные от предоставления бюджетных кредитов внутри страны</t>
  </si>
  <si>
    <t>044 1 16 90050 05 0000 140</t>
  </si>
  <si>
    <t>000 1 16 30030 01 0000 140</t>
  </si>
  <si>
    <t>000 1 16 30000 01 0000 140</t>
  </si>
  <si>
    <t xml:space="preserve">Денежные взыскания (штрафы) за правонарушения в области дорожного движения </t>
  </si>
  <si>
    <t>188 1 16 30030 01 0000 140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</si>
  <si>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</si>
  <si>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</si>
  <si>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</si>
  <si>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000 2 07 00000 00 0000 000</t>
  </si>
  <si>
    <t>ПРОЧИЕ БЕЗВОЗМЕЗДНЫЕ ПОСТУПЛЕНИЯ</t>
  </si>
  <si>
    <t>000 2 07 05000 05 0000 150</t>
  </si>
  <si>
    <t>Прочие безвозмездные поступления в бюджеты муниципальных районов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</si>
  <si>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</si>
  <si>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</si>
  <si>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</si>
  <si>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</si>
  <si>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000 1 16 10000 00 0000 140</t>
  </si>
  <si>
    <t>Платежи в целях возмещения причиненного ущерба (убытков)</t>
  </si>
  <si>
    <t xml:space="preserve">  000 2 02 10000 00 0000 150</t>
  </si>
  <si>
    <t xml:space="preserve"> 000 2 02 30000 00 0000 150</t>
  </si>
  <si>
    <t xml:space="preserve">   000 2 19000000 05 0000 150</t>
  </si>
  <si>
    <t>000 1 05 01000 00 0000 110</t>
  </si>
  <si>
    <t>Налог, взимаемый в связи с применением упрощенной системы налогооболожения</t>
  </si>
  <si>
    <t>Исполнено за 1 полугодие 2021 года (руб.)</t>
  </si>
  <si>
    <t>000 1 09 07000 00 0000 110</t>
  </si>
  <si>
    <t>Прочие налоги и сборы (по отмененным местным налогам и сборам)</t>
  </si>
  <si>
    <t>000 1 16 11000 01 0000 140</t>
  </si>
  <si>
    <t>Платежи, уплачиваемые в целях возмещения вреда</t>
  </si>
  <si>
    <t>Сведения о доходах бюджета Южского муниципального района по видам доходов за 1 полугодие 2022 года в сравнении с соответствующим периодом 2021 года</t>
  </si>
  <si>
    <t>Исполнено за 1 полугодие 2022 года (руб.)</t>
  </si>
  <si>
    <t>Рост (снижение) 2022 года к 2021 году (по состоянию на 1 июля)</t>
  </si>
  <si>
    <t>000 1 11 090000 00 0000 120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</si>
  <si>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</si>
  <si>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000 1 16 07000 00 0000 140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</si>
  <si>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</si>
  <si>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000 2 02 20000 00 0000 150</t>
  </si>
  <si>
    <t>000 2 02 40000 00 0000 150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</si>
  <si>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</si>
  <si>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</si>
  <si>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000 2 18 00000 00 0000 150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</si>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</sst>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i/>
      <sz val="9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34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4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4" fontId="8" fillId="35" borderId="10" xfId="0" applyNumberFormat="1" applyFont="1" applyFill="1" applyBorder="1" applyAlignment="1">
      <alignment horizontal="center" vertical="center"/>
    </xf>
    <xf numFmtId="11" fontId="8" fillId="34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2" fontId="9" fillId="0" borderId="16" xfId="0" applyNumberFormat="1" applyFont="1" applyFill="1" applyBorder="1" applyAlignment="1">
      <alignment horizontal="left" vertical="center" wrapText="1"/>
    </xf>
    <xf numFmtId="2" fontId="9" fillId="0" borderId="17" xfId="0" applyNumberFormat="1" applyFont="1" applyFill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1" fontId="8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</cols>
  <sheetData>
    <row r="1" ht="12">
      <c r="A1" s="1">
        <v>725412083</v>
      </c>
    </row>
    <row r="4" ht="12">
      <c r="A4" t="s">
        <v>0</v>
      </c>
    </row>
    <row r="5" ht="12">
      <c r="A5" t="s">
        <v>1</v>
      </c>
    </row>
    <row r="6" ht="12">
      <c r="A6" t="s">
        <v>2</v>
      </c>
    </row>
    <row r="8" ht="12">
      <c r="A8" t="s">
        <v>3</v>
      </c>
    </row>
    <row r="9" ht="12">
      <c r="A9" t="s">
        <v>4</v>
      </c>
    </row>
    <row r="10" ht="12">
      <c r="A10" t="s">
        <v>5</v>
      </c>
    </row>
    <row r="11" ht="12">
      <c r="A11" t="s">
        <v>6</v>
      </c>
    </row>
    <row r="13" ht="12">
      <c r="A13" t="s">
        <v>7</v>
      </c>
    </row>
    <row r="14" ht="12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PageLayoutView="0" workbookViewId="0" topLeftCell="A7">
      <selection activeCell="H81" sqref="H81:I81"/>
    </sheetView>
  </sheetViews>
  <sheetFormatPr defaultColWidth="9.125" defaultRowHeight="12.75"/>
  <cols>
    <col min="1" max="1" width="25.625" style="2" customWidth="1"/>
    <col min="2" max="2" width="46.50390625" style="3" customWidth="1"/>
    <col min="3" max="3" width="15.375" style="3" customWidth="1"/>
    <col min="4" max="4" width="16.375" style="4" customWidth="1"/>
    <col min="5" max="5" width="0.12890625" style="3" hidden="1" customWidth="1"/>
    <col min="6" max="6" width="12.00390625" style="3" hidden="1" customWidth="1"/>
    <col min="7" max="7" width="0.12890625" style="3" hidden="1" customWidth="1"/>
    <col min="8" max="8" width="9.50390625" style="3" customWidth="1"/>
    <col min="9" max="9" width="13.50390625" style="3" customWidth="1"/>
    <col min="10" max="16384" width="9.125" style="3" customWidth="1"/>
  </cols>
  <sheetData>
    <row r="1" spans="2:8" ht="18" hidden="1">
      <c r="B1" s="51"/>
      <c r="C1" s="51"/>
      <c r="D1" s="51"/>
      <c r="E1" s="51"/>
      <c r="F1" s="51"/>
      <c r="G1" s="51"/>
      <c r="H1" s="51"/>
    </row>
    <row r="2" spans="2:8" ht="18" hidden="1">
      <c r="B2" s="51"/>
      <c r="C2" s="51"/>
      <c r="D2" s="51"/>
      <c r="E2" s="51"/>
      <c r="F2" s="51"/>
      <c r="G2" s="51"/>
      <c r="H2" s="51"/>
    </row>
    <row r="3" spans="2:8" ht="18" hidden="1">
      <c r="B3" s="51"/>
      <c r="C3" s="51"/>
      <c r="D3" s="51"/>
      <c r="E3" s="51"/>
      <c r="F3" s="51"/>
      <c r="G3" s="51"/>
      <c r="H3" s="51"/>
    </row>
    <row r="4" spans="2:8" ht="18" hidden="1">
      <c r="B4" s="51"/>
      <c r="C4" s="51"/>
      <c r="D4" s="51"/>
      <c r="E4" s="51"/>
      <c r="F4" s="51"/>
      <c r="G4" s="51"/>
      <c r="H4" s="51"/>
    </row>
    <row r="5" ht="18" hidden="1"/>
    <row r="6" ht="18" hidden="1">
      <c r="H6" s="10"/>
    </row>
    <row r="7" ht="1.5" customHeight="1"/>
    <row r="8" spans="1:9" ht="43.5" customHeight="1">
      <c r="A8" s="58" t="s">
        <v>130</v>
      </c>
      <c r="B8" s="58"/>
      <c r="C8" s="58"/>
      <c r="D8" s="58"/>
      <c r="E8" s="58"/>
      <c r="F8" s="58"/>
      <c r="G8" s="58"/>
      <c r="H8" s="58"/>
      <c r="I8" s="58"/>
    </row>
    <row r="9" spans="1:3" ht="15" customHeight="1" hidden="1">
      <c r="A9" s="61"/>
      <c r="B9" s="61"/>
      <c r="C9" s="61"/>
    </row>
    <row r="10" spans="1:9" ht="56.25" customHeight="1">
      <c r="A10" s="52" t="s">
        <v>40</v>
      </c>
      <c r="B10" s="52" t="s">
        <v>41</v>
      </c>
      <c r="C10" s="52" t="s">
        <v>125</v>
      </c>
      <c r="D10" s="54" t="s">
        <v>131</v>
      </c>
      <c r="E10" s="45"/>
      <c r="F10" s="45"/>
      <c r="G10" s="45"/>
      <c r="H10" s="56" t="s">
        <v>132</v>
      </c>
      <c r="I10" s="57"/>
    </row>
    <row r="11" spans="1:9" ht="42" customHeight="1">
      <c r="A11" s="53"/>
      <c r="B11" s="53"/>
      <c r="C11" s="53"/>
      <c r="D11" s="55"/>
      <c r="E11" s="45"/>
      <c r="F11" s="45"/>
      <c r="G11" s="45"/>
      <c r="H11" s="46" t="s">
        <v>98</v>
      </c>
      <c r="I11" s="47" t="s">
        <v>99</v>
      </c>
    </row>
    <row r="12" spans="1:9" ht="18">
      <c r="A12" s="8">
        <v>1</v>
      </c>
      <c r="B12" s="8">
        <v>2</v>
      </c>
      <c r="C12" s="5">
        <v>3</v>
      </c>
      <c r="D12" s="27">
        <v>4</v>
      </c>
      <c r="E12" s="9"/>
      <c r="F12" s="9"/>
      <c r="G12" s="9"/>
      <c r="H12" s="27">
        <v>5</v>
      </c>
      <c r="I12" s="32">
        <v>6</v>
      </c>
    </row>
    <row r="13" spans="1:9" ht="20.25" customHeight="1">
      <c r="A13" s="23" t="s">
        <v>10</v>
      </c>
      <c r="B13" s="36" t="s">
        <v>60</v>
      </c>
      <c r="C13" s="12">
        <v>34671029.3</v>
      </c>
      <c r="D13" s="12">
        <v>38419053.65</v>
      </c>
      <c r="E13" s="13">
        <v>39401.33</v>
      </c>
      <c r="F13" s="13">
        <v>42044.09</v>
      </c>
      <c r="G13" s="13">
        <v>44531</v>
      </c>
      <c r="H13" s="33">
        <f aca="true" t="shared" si="0" ref="H13:H29">D13/C13*100</f>
        <v>110.81024828414887</v>
      </c>
      <c r="I13" s="34">
        <f>D13-C13</f>
        <v>3748024.3500000015</v>
      </c>
    </row>
    <row r="14" spans="1:9" ht="18" customHeight="1">
      <c r="A14" s="23" t="s">
        <v>11</v>
      </c>
      <c r="B14" s="36" t="s">
        <v>12</v>
      </c>
      <c r="C14" s="12">
        <v>25823571.89</v>
      </c>
      <c r="D14" s="12">
        <v>27013797.08</v>
      </c>
      <c r="E14" s="14"/>
      <c r="F14" s="14"/>
      <c r="G14" s="14"/>
      <c r="H14" s="33">
        <f t="shared" si="0"/>
        <v>104.60906490810011</v>
      </c>
      <c r="I14" s="34">
        <f aca="true" t="shared" si="1" ref="I14:I26">D14-C14</f>
        <v>1190225.1899999976</v>
      </c>
    </row>
    <row r="15" spans="1:9" ht="20.25" customHeight="1">
      <c r="A15" s="11" t="s">
        <v>13</v>
      </c>
      <c r="B15" s="37" t="s">
        <v>14</v>
      </c>
      <c r="C15" s="15">
        <v>25823571.89</v>
      </c>
      <c r="D15" s="15">
        <v>27013797.08</v>
      </c>
      <c r="E15" s="14"/>
      <c r="F15" s="14"/>
      <c r="G15" s="14"/>
      <c r="H15" s="30">
        <f t="shared" si="0"/>
        <v>104.60906490810011</v>
      </c>
      <c r="I15" s="13">
        <f t="shared" si="1"/>
        <v>1190225.1899999976</v>
      </c>
    </row>
    <row r="16" spans="1:9" s="6" customFormat="1" ht="42" customHeight="1">
      <c r="A16" s="24" t="s">
        <v>42</v>
      </c>
      <c r="B16" s="39" t="s">
        <v>50</v>
      </c>
      <c r="C16" s="17">
        <v>2522849.48</v>
      </c>
      <c r="D16" s="17">
        <v>3035230.73</v>
      </c>
      <c r="E16" s="18"/>
      <c r="F16" s="18"/>
      <c r="G16" s="18"/>
      <c r="H16" s="33">
        <f t="shared" si="0"/>
        <v>120.30962425867753</v>
      </c>
      <c r="I16" s="34">
        <f t="shared" si="1"/>
        <v>512381.25</v>
      </c>
    </row>
    <row r="17" spans="1:9" ht="31.5" customHeight="1">
      <c r="A17" s="25" t="s">
        <v>43</v>
      </c>
      <c r="B17" s="40" t="s">
        <v>51</v>
      </c>
      <c r="C17" s="19">
        <v>2522849.48</v>
      </c>
      <c r="D17" s="19">
        <v>3035230.73</v>
      </c>
      <c r="E17" s="19" t="e">
        <f>#REF!+#REF!+#REF!+#REF!</f>
        <v>#REF!</v>
      </c>
      <c r="F17" s="19" t="e">
        <f>#REF!+#REF!+#REF!+#REF!</f>
        <v>#REF!</v>
      </c>
      <c r="G17" s="19" t="e">
        <f>#REF!+#REF!+#REF!+#REF!</f>
        <v>#REF!</v>
      </c>
      <c r="H17" s="30">
        <f t="shared" si="0"/>
        <v>120.30962425867753</v>
      </c>
      <c r="I17" s="13">
        <f t="shared" si="1"/>
        <v>512381.25</v>
      </c>
    </row>
    <row r="18" spans="1:9" ht="14.25" customHeight="1">
      <c r="A18" s="23" t="s">
        <v>15</v>
      </c>
      <c r="B18" s="36" t="s">
        <v>79</v>
      </c>
      <c r="C18" s="12">
        <v>2906202.92</v>
      </c>
      <c r="D18" s="12">
        <v>3317596.9</v>
      </c>
      <c r="E18" s="14"/>
      <c r="F18" s="14"/>
      <c r="G18" s="14"/>
      <c r="H18" s="33">
        <f t="shared" si="0"/>
        <v>114.1557211015396</v>
      </c>
      <c r="I18" s="34">
        <f t="shared" si="1"/>
        <v>411393.98</v>
      </c>
    </row>
    <row r="19" spans="1:9" ht="27.75" customHeight="1">
      <c r="A19" s="26" t="s">
        <v>123</v>
      </c>
      <c r="B19" s="43" t="s">
        <v>124</v>
      </c>
      <c r="C19" s="15">
        <v>1088989.71</v>
      </c>
      <c r="D19" s="15">
        <v>2327664.8</v>
      </c>
      <c r="E19" s="14"/>
      <c r="F19" s="14"/>
      <c r="G19" s="14"/>
      <c r="H19" s="30">
        <f t="shared" si="0"/>
        <v>213.74534383800557</v>
      </c>
      <c r="I19" s="13">
        <f t="shared" si="1"/>
        <v>1238675.0899999999</v>
      </c>
    </row>
    <row r="20" spans="1:9" ht="30.75" customHeight="1">
      <c r="A20" s="11" t="s">
        <v>44</v>
      </c>
      <c r="B20" s="37" t="s">
        <v>80</v>
      </c>
      <c r="C20" s="15">
        <v>986956.19</v>
      </c>
      <c r="D20" s="15">
        <v>-16438.27</v>
      </c>
      <c r="E20" s="14"/>
      <c r="F20" s="14"/>
      <c r="G20" s="14"/>
      <c r="H20" s="30">
        <f t="shared" si="0"/>
        <v>-1.6655521457340474</v>
      </c>
      <c r="I20" s="13">
        <f t="shared" si="1"/>
        <v>-1003394.46</v>
      </c>
    </row>
    <row r="21" spans="1:9" ht="19.5" customHeight="1">
      <c r="A21" s="11" t="s">
        <v>45</v>
      </c>
      <c r="B21" s="37" t="s">
        <v>16</v>
      </c>
      <c r="C21" s="15">
        <v>26738.6</v>
      </c>
      <c r="D21" s="15">
        <v>7078.86</v>
      </c>
      <c r="E21" s="14"/>
      <c r="F21" s="14"/>
      <c r="G21" s="14"/>
      <c r="H21" s="30">
        <f t="shared" si="0"/>
        <v>26.474310547298664</v>
      </c>
      <c r="I21" s="13">
        <f t="shared" si="1"/>
        <v>-19659.739999999998</v>
      </c>
    </row>
    <row r="22" spans="1:9" ht="30" customHeight="1">
      <c r="A22" s="11" t="s">
        <v>70</v>
      </c>
      <c r="B22" s="63" t="s">
        <v>71</v>
      </c>
      <c r="C22" s="15">
        <v>803518.42</v>
      </c>
      <c r="D22" s="15">
        <v>999291.51</v>
      </c>
      <c r="E22" s="14"/>
      <c r="F22" s="14"/>
      <c r="G22" s="14"/>
      <c r="H22" s="30">
        <f t="shared" si="0"/>
        <v>124.36448065496744</v>
      </c>
      <c r="I22" s="13">
        <f t="shared" si="1"/>
        <v>195773.08999999997</v>
      </c>
    </row>
    <row r="23" spans="1:9" ht="22.5" customHeight="1">
      <c r="A23" s="23" t="s">
        <v>17</v>
      </c>
      <c r="B23" s="36" t="s">
        <v>59</v>
      </c>
      <c r="C23" s="12">
        <v>776706.88</v>
      </c>
      <c r="D23" s="12">
        <v>854636.11</v>
      </c>
      <c r="E23" s="14"/>
      <c r="F23" s="14"/>
      <c r="G23" s="14"/>
      <c r="H23" s="33">
        <f t="shared" si="0"/>
        <v>110.03328694603556</v>
      </c>
      <c r="I23" s="34">
        <f t="shared" si="1"/>
        <v>77929.22999999998</v>
      </c>
    </row>
    <row r="24" spans="1:9" ht="33.75" customHeight="1">
      <c r="A24" s="11" t="s">
        <v>52</v>
      </c>
      <c r="B24" s="37" t="s">
        <v>55</v>
      </c>
      <c r="C24" s="21">
        <v>776706.88</v>
      </c>
      <c r="D24" s="21">
        <v>854636.11</v>
      </c>
      <c r="E24" s="14"/>
      <c r="F24" s="14"/>
      <c r="G24" s="14"/>
      <c r="H24" s="30">
        <f t="shared" si="0"/>
        <v>110.03328694603556</v>
      </c>
      <c r="I24" s="13">
        <f t="shared" si="1"/>
        <v>77929.22999999998</v>
      </c>
    </row>
    <row r="25" spans="1:9" ht="42.75" customHeight="1">
      <c r="A25" s="23" t="s">
        <v>72</v>
      </c>
      <c r="B25" s="41" t="s">
        <v>73</v>
      </c>
      <c r="C25" s="17">
        <v>0.3</v>
      </c>
      <c r="D25" s="17">
        <v>0</v>
      </c>
      <c r="E25" s="14"/>
      <c r="F25" s="14"/>
      <c r="G25" s="14"/>
      <c r="H25" s="33">
        <f t="shared" si="0"/>
        <v>0</v>
      </c>
      <c r="I25" s="34">
        <f t="shared" si="1"/>
        <v>-0.3</v>
      </c>
    </row>
    <row r="26" spans="1:9" ht="30" customHeight="1">
      <c r="A26" s="26" t="s">
        <v>126</v>
      </c>
      <c r="B26" s="38" t="s">
        <v>127</v>
      </c>
      <c r="C26" s="19">
        <v>0.3</v>
      </c>
      <c r="D26" s="19">
        <v>0</v>
      </c>
      <c r="E26" s="16" t="e">
        <f>#REF!</f>
        <v>#REF!</v>
      </c>
      <c r="F26" s="16" t="e">
        <f>#REF!</f>
        <v>#REF!</v>
      </c>
      <c r="G26" s="16" t="e">
        <f>#REF!</f>
        <v>#REF!</v>
      </c>
      <c r="H26" s="30">
        <f t="shared" si="0"/>
        <v>0</v>
      </c>
      <c r="I26" s="13">
        <f t="shared" si="1"/>
        <v>-0.3</v>
      </c>
    </row>
    <row r="27" spans="1:9" ht="40.5" customHeight="1">
      <c r="A27" s="23" t="s">
        <v>18</v>
      </c>
      <c r="B27" s="36" t="s">
        <v>46</v>
      </c>
      <c r="C27" s="12">
        <v>1804036.02</v>
      </c>
      <c r="D27" s="12">
        <v>2847585.3</v>
      </c>
      <c r="E27" s="12" t="e">
        <f>E29</f>
        <v>#REF!</v>
      </c>
      <c r="F27" s="12" t="e">
        <f>F29</f>
        <v>#REF!</v>
      </c>
      <c r="G27" s="12" t="e">
        <f>G29</f>
        <v>#REF!</v>
      </c>
      <c r="H27" s="33">
        <f t="shared" si="0"/>
        <v>157.84525743560263</v>
      </c>
      <c r="I27" s="34">
        <f aca="true" t="shared" si="2" ref="I27:I38">D27-C27</f>
        <v>1043549.2799999998</v>
      </c>
    </row>
    <row r="28" spans="1:9" ht="30" customHeight="1">
      <c r="A28" s="26" t="s">
        <v>100</v>
      </c>
      <c r="B28" s="43" t="s">
        <v>101</v>
      </c>
      <c r="C28" s="15">
        <v>17600.38</v>
      </c>
      <c r="D28" s="15">
        <v>0</v>
      </c>
      <c r="E28" s="15"/>
      <c r="F28" s="15"/>
      <c r="G28" s="15"/>
      <c r="H28" s="30">
        <f t="shared" si="0"/>
        <v>0</v>
      </c>
      <c r="I28" s="13">
        <f t="shared" si="2"/>
        <v>-17600.38</v>
      </c>
    </row>
    <row r="29" spans="1:9" ht="77.25" customHeight="1">
      <c r="A29" s="11" t="s">
        <v>19</v>
      </c>
      <c r="B29" s="38" t="s">
        <v>20</v>
      </c>
      <c r="C29" s="21">
        <v>1786435.64</v>
      </c>
      <c r="D29" s="21">
        <v>2832585.3</v>
      </c>
      <c r="E29" s="20" t="e">
        <f>#REF!+#REF!+#REF!</f>
        <v>#REF!</v>
      </c>
      <c r="F29" s="20" t="e">
        <f>#REF!+#REF!+#REF!</f>
        <v>#REF!</v>
      </c>
      <c r="G29" s="20" t="e">
        <f>#REF!+#REF!+#REF!</f>
        <v>#REF!</v>
      </c>
      <c r="H29" s="30">
        <f t="shared" si="0"/>
        <v>158.5607248632814</v>
      </c>
      <c r="I29" s="13">
        <f t="shared" si="2"/>
        <v>1046149.6599999999</v>
      </c>
    </row>
    <row r="30" spans="1:9" ht="82.5" customHeight="1">
      <c r="A30" s="11" t="s">
        <v>133</v>
      </c>
      <c r="B30" s="62" t="s">
        <v>134</v>
      </c>
      <c r="C30" s="28">
        <v>0</v>
      </c>
      <c r="D30" s="28">
        <v>15000</v>
      </c>
      <c r="E30" s="14"/>
      <c r="F30" s="14"/>
      <c r="G30" s="14"/>
      <c r="H30" s="30">
        <v>0</v>
      </c>
      <c r="I30" s="13">
        <f t="shared" si="2"/>
        <v>15000</v>
      </c>
    </row>
    <row r="31" spans="1:9" ht="30" customHeight="1">
      <c r="A31" s="23" t="s">
        <v>21</v>
      </c>
      <c r="B31" s="36" t="s">
        <v>47</v>
      </c>
      <c r="C31" s="12">
        <v>54894.78</v>
      </c>
      <c r="D31" s="12">
        <v>194411.54</v>
      </c>
      <c r="E31" s="29"/>
      <c r="F31" s="29"/>
      <c r="G31" s="29"/>
      <c r="H31" s="33">
        <f aca="true" t="shared" si="3" ref="H31:H43">D31/C31*100</f>
        <v>354.1530542612613</v>
      </c>
      <c r="I31" s="35">
        <f t="shared" si="2"/>
        <v>139516.76</v>
      </c>
    </row>
    <row r="32" spans="1:9" ht="21.75" customHeight="1">
      <c r="A32" s="26" t="s">
        <v>36</v>
      </c>
      <c r="B32" s="43" t="s">
        <v>37</v>
      </c>
      <c r="C32" s="15">
        <v>54894.78</v>
      </c>
      <c r="D32" s="15">
        <v>194411.54</v>
      </c>
      <c r="E32" s="29"/>
      <c r="F32" s="29"/>
      <c r="G32" s="29"/>
      <c r="H32" s="30">
        <f t="shared" si="3"/>
        <v>354.1530542612613</v>
      </c>
      <c r="I32" s="28">
        <f t="shared" si="2"/>
        <v>139516.76</v>
      </c>
    </row>
    <row r="33" spans="1:9" ht="42.75" customHeight="1">
      <c r="A33" s="23" t="s">
        <v>22</v>
      </c>
      <c r="B33" s="44" t="s">
        <v>61</v>
      </c>
      <c r="C33" s="12">
        <v>179267.04</v>
      </c>
      <c r="D33" s="12">
        <v>595058.88</v>
      </c>
      <c r="E33" s="29"/>
      <c r="F33" s="29"/>
      <c r="G33" s="29"/>
      <c r="H33" s="33">
        <f t="shared" si="3"/>
        <v>331.93992604552403</v>
      </c>
      <c r="I33" s="35">
        <f t="shared" si="2"/>
        <v>415791.83999999997</v>
      </c>
    </row>
    <row r="34" spans="1:9" ht="18">
      <c r="A34" s="26" t="s">
        <v>38</v>
      </c>
      <c r="B34" s="42" t="s">
        <v>84</v>
      </c>
      <c r="C34" s="15">
        <v>150731.49</v>
      </c>
      <c r="D34" s="15">
        <v>169634.16</v>
      </c>
      <c r="E34" s="29"/>
      <c r="F34" s="29"/>
      <c r="G34" s="29"/>
      <c r="H34" s="30">
        <f t="shared" si="3"/>
        <v>112.5406243910944</v>
      </c>
      <c r="I34" s="28">
        <f t="shared" si="2"/>
        <v>18902.670000000013</v>
      </c>
    </row>
    <row r="35" spans="1:9" ht="21.75" customHeight="1">
      <c r="A35" s="26" t="s">
        <v>54</v>
      </c>
      <c r="B35" s="43" t="s">
        <v>81</v>
      </c>
      <c r="C35" s="19">
        <v>28535.55</v>
      </c>
      <c r="D35" s="19">
        <v>425424.72</v>
      </c>
      <c r="E35" s="29"/>
      <c r="F35" s="29"/>
      <c r="G35" s="29"/>
      <c r="H35" s="30">
        <f t="shared" si="3"/>
        <v>1490.85866576954</v>
      </c>
      <c r="I35" s="28">
        <f t="shared" si="2"/>
        <v>396889.17</v>
      </c>
    </row>
    <row r="36" spans="1:9" ht="29.25" customHeight="1">
      <c r="A36" s="23" t="s">
        <v>23</v>
      </c>
      <c r="B36" s="36" t="s">
        <v>56</v>
      </c>
      <c r="C36" s="12">
        <v>363787.59</v>
      </c>
      <c r="D36" s="12">
        <v>167817.71</v>
      </c>
      <c r="E36" s="29"/>
      <c r="F36" s="29"/>
      <c r="G36" s="29"/>
      <c r="H36" s="33">
        <f t="shared" si="3"/>
        <v>46.130685766383614</v>
      </c>
      <c r="I36" s="35">
        <f t="shared" si="2"/>
        <v>-195969.88000000003</v>
      </c>
    </row>
    <row r="37" spans="1:9" ht="81" customHeight="1">
      <c r="A37" s="26" t="s">
        <v>24</v>
      </c>
      <c r="B37" s="42" t="s">
        <v>57</v>
      </c>
      <c r="C37" s="19">
        <v>0</v>
      </c>
      <c r="D37" s="19">
        <v>23535</v>
      </c>
      <c r="E37" s="29"/>
      <c r="F37" s="29"/>
      <c r="G37" s="29"/>
      <c r="H37" s="30">
        <v>0</v>
      </c>
      <c r="I37" s="28">
        <f t="shared" si="2"/>
        <v>23535</v>
      </c>
    </row>
    <row r="38" spans="1:9" ht="57.75" customHeight="1">
      <c r="A38" s="26" t="s">
        <v>25</v>
      </c>
      <c r="B38" s="43" t="s">
        <v>58</v>
      </c>
      <c r="C38" s="21">
        <v>363787.59</v>
      </c>
      <c r="D38" s="21">
        <v>144282.71</v>
      </c>
      <c r="E38" s="29"/>
      <c r="F38" s="29"/>
      <c r="G38" s="29"/>
      <c r="H38" s="30">
        <f t="shared" si="3"/>
        <v>39.661251226299385</v>
      </c>
      <c r="I38" s="28">
        <f t="shared" si="2"/>
        <v>-219504.88000000003</v>
      </c>
    </row>
    <row r="39" spans="1:9" ht="68.25" customHeight="1" hidden="1">
      <c r="A39" s="67" t="s">
        <v>87</v>
      </c>
      <c r="B39" s="68" t="s">
        <v>90</v>
      </c>
      <c r="C39" s="49">
        <v>0</v>
      </c>
      <c r="D39" s="49">
        <v>0</v>
      </c>
      <c r="E39" s="64"/>
      <c r="F39" s="64"/>
      <c r="G39" s="64"/>
      <c r="H39" s="65" t="e">
        <f t="shared" si="3"/>
        <v>#DIV/0!</v>
      </c>
      <c r="I39" s="66">
        <f aca="true" t="shared" si="4" ref="I39:I53">D39-C39</f>
        <v>0</v>
      </c>
    </row>
    <row r="40" spans="1:9" ht="78.75" customHeight="1" hidden="1">
      <c r="A40" s="67" t="s">
        <v>88</v>
      </c>
      <c r="B40" s="68" t="s">
        <v>90</v>
      </c>
      <c r="C40" s="49">
        <v>0</v>
      </c>
      <c r="D40" s="49">
        <v>0</v>
      </c>
      <c r="E40" s="64"/>
      <c r="F40" s="64"/>
      <c r="G40" s="64"/>
      <c r="H40" s="65" t="e">
        <f t="shared" si="3"/>
        <v>#DIV/0!</v>
      </c>
      <c r="I40" s="66">
        <f t="shared" si="4"/>
        <v>0</v>
      </c>
    </row>
    <row r="41" spans="1:9" ht="78.75" customHeight="1" hidden="1">
      <c r="A41" s="67" t="s">
        <v>89</v>
      </c>
      <c r="B41" s="68" t="s">
        <v>90</v>
      </c>
      <c r="C41" s="49">
        <v>0</v>
      </c>
      <c r="D41" s="49">
        <v>0</v>
      </c>
      <c r="E41" s="64"/>
      <c r="F41" s="64"/>
      <c r="G41" s="64"/>
      <c r="H41" s="65" t="e">
        <f t="shared" si="3"/>
        <v>#DIV/0!</v>
      </c>
      <c r="I41" s="66">
        <f t="shared" si="4"/>
        <v>0</v>
      </c>
    </row>
    <row r="42" spans="1:9" ht="20.25" customHeight="1">
      <c r="A42" s="23" t="s">
        <v>26</v>
      </c>
      <c r="B42" s="36" t="s">
        <v>62</v>
      </c>
      <c r="C42" s="12">
        <v>239712.4</v>
      </c>
      <c r="D42" s="12">
        <v>392919.4</v>
      </c>
      <c r="E42" s="29"/>
      <c r="F42" s="29"/>
      <c r="G42" s="29"/>
      <c r="H42" s="33">
        <f t="shared" si="3"/>
        <v>163.91283888526416</v>
      </c>
      <c r="I42" s="35">
        <f t="shared" si="4"/>
        <v>153207.00000000003</v>
      </c>
    </row>
    <row r="43" spans="1:9" ht="42.75" customHeight="1">
      <c r="A43" s="26" t="s">
        <v>114</v>
      </c>
      <c r="B43" s="69" t="s">
        <v>115</v>
      </c>
      <c r="C43" s="15">
        <v>127021.05</v>
      </c>
      <c r="D43" s="15">
        <v>266152.57</v>
      </c>
      <c r="E43" s="29"/>
      <c r="F43" s="29"/>
      <c r="G43" s="29"/>
      <c r="H43" s="30">
        <f t="shared" si="3"/>
        <v>209.5342228709336</v>
      </c>
      <c r="I43" s="28">
        <f t="shared" si="4"/>
        <v>139131.52000000002</v>
      </c>
    </row>
    <row r="44" spans="1:9" ht="37.5" customHeight="1" hidden="1">
      <c r="A44" s="26" t="s">
        <v>53</v>
      </c>
      <c r="B44" s="43" t="s">
        <v>8</v>
      </c>
      <c r="C44" s="19">
        <v>0</v>
      </c>
      <c r="D44" s="19">
        <v>0</v>
      </c>
      <c r="E44" s="29"/>
      <c r="F44" s="29"/>
      <c r="G44" s="29"/>
      <c r="H44" s="30" t="e">
        <f aca="true" t="shared" si="5" ref="H44:H69">D44/C44*100</f>
        <v>#DIV/0!</v>
      </c>
      <c r="I44" s="28">
        <f t="shared" si="4"/>
        <v>0</v>
      </c>
    </row>
    <row r="45" spans="1:9" ht="54" customHeight="1" hidden="1">
      <c r="A45" s="26" t="s">
        <v>27</v>
      </c>
      <c r="B45" s="43" t="s">
        <v>8</v>
      </c>
      <c r="C45" s="30">
        <v>0</v>
      </c>
      <c r="D45" s="30">
        <v>0</v>
      </c>
      <c r="E45" s="29"/>
      <c r="F45" s="29"/>
      <c r="G45" s="29"/>
      <c r="H45" s="30" t="e">
        <f t="shared" si="5"/>
        <v>#DIV/0!</v>
      </c>
      <c r="I45" s="28">
        <f t="shared" si="4"/>
        <v>0</v>
      </c>
    </row>
    <row r="46" spans="1:9" ht="95.25" customHeight="1" hidden="1">
      <c r="A46" s="26" t="s">
        <v>116</v>
      </c>
      <c r="B46" s="69" t="s">
        <v>117</v>
      </c>
      <c r="C46" s="19">
        <v>0</v>
      </c>
      <c r="D46" s="19">
        <v>0</v>
      </c>
      <c r="E46" s="29"/>
      <c r="F46" s="29"/>
      <c r="G46" s="29"/>
      <c r="H46" s="30" t="e">
        <f t="shared" si="5"/>
        <v>#DIV/0!</v>
      </c>
      <c r="I46" s="28">
        <f t="shared" si="4"/>
        <v>0</v>
      </c>
    </row>
    <row r="47" spans="1:9" ht="108" customHeight="1">
      <c r="A47" s="26" t="s">
        <v>135</v>
      </c>
      <c r="B47" s="70" t="s">
        <v>136</v>
      </c>
      <c r="C47" s="28">
        <v>0</v>
      </c>
      <c r="D47" s="28">
        <v>121409.56</v>
      </c>
      <c r="E47" s="29"/>
      <c r="F47" s="29"/>
      <c r="G47" s="29"/>
      <c r="H47" s="30">
        <v>0</v>
      </c>
      <c r="I47" s="28">
        <f t="shared" si="4"/>
        <v>121409.56</v>
      </c>
    </row>
    <row r="48" spans="1:9" ht="28.5" customHeight="1">
      <c r="A48" s="26" t="s">
        <v>118</v>
      </c>
      <c r="B48" s="48" t="s">
        <v>119</v>
      </c>
      <c r="C48" s="28">
        <v>19008.35</v>
      </c>
      <c r="D48" s="28">
        <v>5357.27</v>
      </c>
      <c r="E48" s="29"/>
      <c r="F48" s="29"/>
      <c r="G48" s="29"/>
      <c r="H48" s="30">
        <f t="shared" si="5"/>
        <v>28.183771868678768</v>
      </c>
      <c r="I48" s="28">
        <f t="shared" si="4"/>
        <v>-13651.079999999998</v>
      </c>
    </row>
    <row r="49" spans="1:9" ht="169.5" customHeight="1" hidden="1">
      <c r="A49" s="26" t="s">
        <v>28</v>
      </c>
      <c r="B49" s="42" t="s">
        <v>49</v>
      </c>
      <c r="C49" s="15">
        <v>0</v>
      </c>
      <c r="D49" s="15">
        <v>0</v>
      </c>
      <c r="E49" s="29"/>
      <c r="F49" s="29"/>
      <c r="G49" s="29"/>
      <c r="H49" s="30" t="e">
        <f t="shared" si="5"/>
        <v>#DIV/0!</v>
      </c>
      <c r="I49" s="28">
        <f t="shared" si="4"/>
        <v>0</v>
      </c>
    </row>
    <row r="50" spans="1:9" ht="57" customHeight="1" hidden="1">
      <c r="A50" s="26" t="s">
        <v>77</v>
      </c>
      <c r="B50" s="43" t="s">
        <v>76</v>
      </c>
      <c r="C50" s="15">
        <v>0</v>
      </c>
      <c r="D50" s="15">
        <v>0</v>
      </c>
      <c r="E50" s="29"/>
      <c r="F50" s="29"/>
      <c r="G50" s="29"/>
      <c r="H50" s="30" t="e">
        <f t="shared" si="5"/>
        <v>#DIV/0!</v>
      </c>
      <c r="I50" s="28">
        <f t="shared" si="4"/>
        <v>0</v>
      </c>
    </row>
    <row r="51" spans="1:9" ht="54" customHeight="1" hidden="1">
      <c r="A51" s="26" t="s">
        <v>78</v>
      </c>
      <c r="B51" s="43" t="s">
        <v>76</v>
      </c>
      <c r="C51" s="15">
        <v>0</v>
      </c>
      <c r="D51" s="15">
        <v>0</v>
      </c>
      <c r="E51" s="29"/>
      <c r="F51" s="29"/>
      <c r="G51" s="29"/>
      <c r="H51" s="30" t="e">
        <f t="shared" si="5"/>
        <v>#DIV/0!</v>
      </c>
      <c r="I51" s="28">
        <f t="shared" si="4"/>
        <v>0</v>
      </c>
    </row>
    <row r="52" spans="1:9" ht="39" customHeight="1" hidden="1">
      <c r="A52" s="26" t="s">
        <v>29</v>
      </c>
      <c r="B52" s="43" t="s">
        <v>9</v>
      </c>
      <c r="C52" s="15">
        <v>0</v>
      </c>
      <c r="D52" s="15">
        <v>0</v>
      </c>
      <c r="E52" s="29"/>
      <c r="F52" s="29"/>
      <c r="G52" s="29"/>
      <c r="H52" s="30" t="e">
        <f t="shared" si="5"/>
        <v>#DIV/0!</v>
      </c>
      <c r="I52" s="28">
        <f t="shared" si="4"/>
        <v>0</v>
      </c>
    </row>
    <row r="53" spans="1:9" ht="37.5" customHeight="1" hidden="1">
      <c r="A53" s="26" t="s">
        <v>30</v>
      </c>
      <c r="B53" s="43" t="s">
        <v>9</v>
      </c>
      <c r="C53" s="28">
        <v>0</v>
      </c>
      <c r="D53" s="28">
        <v>0</v>
      </c>
      <c r="E53" s="29"/>
      <c r="F53" s="29"/>
      <c r="G53" s="29"/>
      <c r="H53" s="30" t="e">
        <f t="shared" si="5"/>
        <v>#DIV/0!</v>
      </c>
      <c r="I53" s="28">
        <f t="shared" si="4"/>
        <v>0</v>
      </c>
    </row>
    <row r="54" spans="1:9" ht="98.25" customHeight="1" hidden="1">
      <c r="A54" s="26" t="s">
        <v>91</v>
      </c>
      <c r="B54" s="43" t="s">
        <v>92</v>
      </c>
      <c r="C54" s="21">
        <v>0</v>
      </c>
      <c r="D54" s="21">
        <v>0</v>
      </c>
      <c r="E54" s="29"/>
      <c r="F54" s="29"/>
      <c r="G54" s="29"/>
      <c r="H54" s="30" t="e">
        <f t="shared" si="5"/>
        <v>#DIV/0!</v>
      </c>
      <c r="I54" s="28">
        <f aca="true" t="shared" si="6" ref="I54:I74">D54-C54</f>
        <v>0</v>
      </c>
    </row>
    <row r="55" spans="1:9" ht="95.25" customHeight="1" hidden="1">
      <c r="A55" s="26" t="s">
        <v>93</v>
      </c>
      <c r="B55" s="43" t="s">
        <v>92</v>
      </c>
      <c r="C55" s="30">
        <v>0</v>
      </c>
      <c r="D55" s="30">
        <v>0</v>
      </c>
      <c r="E55" s="29"/>
      <c r="F55" s="29"/>
      <c r="G55" s="29"/>
      <c r="H55" s="30" t="e">
        <f t="shared" si="5"/>
        <v>#DIV/0!</v>
      </c>
      <c r="I55" s="28">
        <f t="shared" si="6"/>
        <v>0</v>
      </c>
    </row>
    <row r="56" spans="1:9" ht="46.5" customHeight="1" hidden="1">
      <c r="A56" s="26" t="s">
        <v>104</v>
      </c>
      <c r="B56" s="43" t="s">
        <v>105</v>
      </c>
      <c r="C56" s="30">
        <v>0</v>
      </c>
      <c r="D56" s="30">
        <v>0</v>
      </c>
      <c r="E56" s="29"/>
      <c r="F56" s="29"/>
      <c r="G56" s="29"/>
      <c r="H56" s="30" t="e">
        <f t="shared" si="5"/>
        <v>#DIV/0!</v>
      </c>
      <c r="I56" s="28">
        <f t="shared" si="6"/>
        <v>0</v>
      </c>
    </row>
    <row r="57" spans="1:9" ht="45" customHeight="1" hidden="1">
      <c r="A57" s="26" t="s">
        <v>103</v>
      </c>
      <c r="B57" s="43" t="s">
        <v>105</v>
      </c>
      <c r="C57" s="30">
        <v>0</v>
      </c>
      <c r="D57" s="30">
        <v>0</v>
      </c>
      <c r="E57" s="29"/>
      <c r="F57" s="29"/>
      <c r="G57" s="29"/>
      <c r="H57" s="30" t="e">
        <f t="shared" si="5"/>
        <v>#DIV/0!</v>
      </c>
      <c r="I57" s="28">
        <f t="shared" si="6"/>
        <v>0</v>
      </c>
    </row>
    <row r="58" spans="1:9" ht="46.5" customHeight="1" hidden="1">
      <c r="A58" s="26" t="s">
        <v>106</v>
      </c>
      <c r="B58" s="43" t="s">
        <v>105</v>
      </c>
      <c r="C58" s="30">
        <v>0</v>
      </c>
      <c r="D58" s="30">
        <v>0</v>
      </c>
      <c r="E58" s="29"/>
      <c r="F58" s="29"/>
      <c r="G58" s="29"/>
      <c r="H58" s="30" t="e">
        <f t="shared" si="5"/>
        <v>#DIV/0!</v>
      </c>
      <c r="I58" s="28">
        <f t="shared" si="6"/>
        <v>0</v>
      </c>
    </row>
    <row r="59" spans="1:9" ht="72" customHeight="1" hidden="1">
      <c r="A59" s="26" t="s">
        <v>94</v>
      </c>
      <c r="B59" s="43" t="s">
        <v>95</v>
      </c>
      <c r="C59" s="30">
        <v>0</v>
      </c>
      <c r="D59" s="30">
        <v>0</v>
      </c>
      <c r="E59" s="29"/>
      <c r="F59" s="29"/>
      <c r="G59" s="29"/>
      <c r="H59" s="30" t="e">
        <f t="shared" si="5"/>
        <v>#DIV/0!</v>
      </c>
      <c r="I59" s="28">
        <f t="shared" si="6"/>
        <v>0</v>
      </c>
    </row>
    <row r="60" spans="1:9" ht="70.5" customHeight="1" hidden="1">
      <c r="A60" s="26" t="s">
        <v>96</v>
      </c>
      <c r="B60" s="43" t="s">
        <v>95</v>
      </c>
      <c r="C60" s="30">
        <v>0</v>
      </c>
      <c r="D60" s="30">
        <v>0</v>
      </c>
      <c r="E60" s="29"/>
      <c r="F60" s="29"/>
      <c r="G60" s="29"/>
      <c r="H60" s="30" t="e">
        <f t="shared" si="5"/>
        <v>#DIV/0!</v>
      </c>
      <c r="I60" s="28">
        <f t="shared" si="6"/>
        <v>0</v>
      </c>
    </row>
    <row r="61" spans="1:9" ht="72" customHeight="1" hidden="1">
      <c r="A61" s="26" t="s">
        <v>97</v>
      </c>
      <c r="B61" s="43" t="s">
        <v>95</v>
      </c>
      <c r="C61" s="30">
        <v>0</v>
      </c>
      <c r="D61" s="30">
        <v>0</v>
      </c>
      <c r="E61" s="29"/>
      <c r="F61" s="29"/>
      <c r="G61" s="29"/>
      <c r="H61" s="30" t="e">
        <f t="shared" si="5"/>
        <v>#DIV/0!</v>
      </c>
      <c r="I61" s="28">
        <f t="shared" si="6"/>
        <v>0</v>
      </c>
    </row>
    <row r="62" spans="1:9" ht="6" customHeight="1" hidden="1">
      <c r="A62" s="26" t="s">
        <v>107</v>
      </c>
      <c r="B62" s="43" t="s">
        <v>108</v>
      </c>
      <c r="C62" s="30">
        <v>0</v>
      </c>
      <c r="D62" s="30">
        <v>0</v>
      </c>
      <c r="E62" s="29"/>
      <c r="F62" s="29"/>
      <c r="G62" s="29"/>
      <c r="H62" s="30" t="e">
        <f t="shared" si="5"/>
        <v>#DIV/0!</v>
      </c>
      <c r="I62" s="28">
        <f t="shared" si="6"/>
        <v>0</v>
      </c>
    </row>
    <row r="63" spans="1:9" ht="97.5" customHeight="1" hidden="1">
      <c r="A63" s="26" t="s">
        <v>109</v>
      </c>
      <c r="B63" s="43" t="s">
        <v>108</v>
      </c>
      <c r="C63" s="30">
        <v>0</v>
      </c>
      <c r="D63" s="30">
        <v>0</v>
      </c>
      <c r="E63" s="29"/>
      <c r="F63" s="29"/>
      <c r="G63" s="29"/>
      <c r="H63" s="30" t="e">
        <f t="shared" si="5"/>
        <v>#DIV/0!</v>
      </c>
      <c r="I63" s="28">
        <f t="shared" si="6"/>
        <v>0</v>
      </c>
    </row>
    <row r="64" spans="1:9" ht="43.5" customHeight="1" hidden="1">
      <c r="A64" s="26" t="s">
        <v>31</v>
      </c>
      <c r="B64" s="43" t="s">
        <v>82</v>
      </c>
      <c r="C64" s="15">
        <v>0</v>
      </c>
      <c r="D64" s="15">
        <v>0</v>
      </c>
      <c r="E64" s="29"/>
      <c r="F64" s="29"/>
      <c r="G64" s="29"/>
      <c r="H64" s="30" t="e">
        <f t="shared" si="5"/>
        <v>#DIV/0!</v>
      </c>
      <c r="I64" s="28">
        <f t="shared" si="6"/>
        <v>0</v>
      </c>
    </row>
    <row r="65" spans="1:9" ht="59.25" customHeight="1" hidden="1">
      <c r="A65" s="26" t="s">
        <v>32</v>
      </c>
      <c r="B65" s="43" t="s">
        <v>85</v>
      </c>
      <c r="C65" s="15">
        <v>0</v>
      </c>
      <c r="D65" s="15">
        <v>0</v>
      </c>
      <c r="E65" s="29"/>
      <c r="F65" s="29"/>
      <c r="G65" s="29"/>
      <c r="H65" s="30" t="e">
        <f t="shared" si="5"/>
        <v>#DIV/0!</v>
      </c>
      <c r="I65" s="28">
        <f t="shared" si="6"/>
        <v>0</v>
      </c>
    </row>
    <row r="66" spans="1:9" ht="57" customHeight="1" hidden="1">
      <c r="A66" s="26" t="s">
        <v>33</v>
      </c>
      <c r="B66" s="43" t="s">
        <v>63</v>
      </c>
      <c r="C66" s="28">
        <v>0</v>
      </c>
      <c r="D66" s="28">
        <v>0</v>
      </c>
      <c r="E66" s="29"/>
      <c r="F66" s="29"/>
      <c r="G66" s="29"/>
      <c r="H66" s="30" t="e">
        <f t="shared" si="5"/>
        <v>#DIV/0!</v>
      </c>
      <c r="I66" s="28">
        <f t="shared" si="6"/>
        <v>0</v>
      </c>
    </row>
    <row r="67" spans="1:9" ht="78" customHeight="1" hidden="1">
      <c r="A67" s="26" t="s">
        <v>102</v>
      </c>
      <c r="B67" s="43" t="s">
        <v>63</v>
      </c>
      <c r="C67" s="28">
        <v>0</v>
      </c>
      <c r="D67" s="28">
        <v>0</v>
      </c>
      <c r="E67" s="29"/>
      <c r="F67" s="29"/>
      <c r="G67" s="29"/>
      <c r="H67" s="30" t="e">
        <f t="shared" si="5"/>
        <v>#DIV/0!</v>
      </c>
      <c r="I67" s="28">
        <f t="shared" si="6"/>
        <v>0</v>
      </c>
    </row>
    <row r="68" spans="1:9" ht="0" customHeight="1" hidden="1">
      <c r="A68" s="26" t="s">
        <v>34</v>
      </c>
      <c r="B68" s="43" t="s">
        <v>39</v>
      </c>
      <c r="C68" s="28">
        <v>0</v>
      </c>
      <c r="D68" s="28">
        <v>0</v>
      </c>
      <c r="E68" s="29"/>
      <c r="F68" s="29"/>
      <c r="G68" s="29"/>
      <c r="H68" s="30" t="e">
        <f t="shared" si="5"/>
        <v>#DIV/0!</v>
      </c>
      <c r="I68" s="28">
        <f t="shared" si="6"/>
        <v>0</v>
      </c>
    </row>
    <row r="69" spans="1:9" ht="27" customHeight="1">
      <c r="A69" s="26" t="s">
        <v>128</v>
      </c>
      <c r="B69" s="43" t="s">
        <v>129</v>
      </c>
      <c r="C69" s="30">
        <v>93683</v>
      </c>
      <c r="D69" s="30">
        <v>0</v>
      </c>
      <c r="E69" s="29"/>
      <c r="F69" s="29"/>
      <c r="G69" s="29"/>
      <c r="H69" s="30">
        <f t="shared" si="5"/>
        <v>0</v>
      </c>
      <c r="I69" s="28">
        <f t="shared" si="6"/>
        <v>-93683</v>
      </c>
    </row>
    <row r="70" spans="1:9" ht="18" customHeight="1">
      <c r="A70" s="23" t="s">
        <v>35</v>
      </c>
      <c r="B70" s="44" t="s">
        <v>64</v>
      </c>
      <c r="C70" s="17">
        <v>147601982.14</v>
      </c>
      <c r="D70" s="17">
        <v>181313365.35</v>
      </c>
      <c r="E70" s="29"/>
      <c r="F70" s="29"/>
      <c r="G70" s="29"/>
      <c r="H70" s="33">
        <f aca="true" t="shared" si="7" ref="H70:H81">D70/C70*100</f>
        <v>122.83938380856219</v>
      </c>
      <c r="I70" s="35">
        <f t="shared" si="6"/>
        <v>33711383.21000001</v>
      </c>
    </row>
    <row r="71" spans="1:9" ht="32.25" customHeight="1">
      <c r="A71" s="23" t="s">
        <v>48</v>
      </c>
      <c r="B71" s="44" t="s">
        <v>65</v>
      </c>
      <c r="C71" s="17">
        <v>147763551.75</v>
      </c>
      <c r="D71" s="17">
        <v>181049033.14</v>
      </c>
      <c r="E71" s="29"/>
      <c r="F71" s="29"/>
      <c r="G71" s="29"/>
      <c r="H71" s="33">
        <f t="shared" si="7"/>
        <v>122.52617847621545</v>
      </c>
      <c r="I71" s="35">
        <f t="shared" si="6"/>
        <v>33285481.389999986</v>
      </c>
    </row>
    <row r="72" spans="1:9" ht="26.25" customHeight="1">
      <c r="A72" s="72" t="s">
        <v>120</v>
      </c>
      <c r="B72" s="43" t="s">
        <v>66</v>
      </c>
      <c r="C72" s="19">
        <v>63309014</v>
      </c>
      <c r="D72" s="19">
        <v>67904408.82</v>
      </c>
      <c r="E72" s="29"/>
      <c r="F72" s="29"/>
      <c r="G72" s="29"/>
      <c r="H72" s="30">
        <f t="shared" si="7"/>
        <v>107.25867381223154</v>
      </c>
      <c r="I72" s="28">
        <f t="shared" si="6"/>
        <v>4595394.819999993</v>
      </c>
    </row>
    <row r="73" spans="1:9" s="6" customFormat="1" ht="34.5" customHeight="1">
      <c r="A73" s="72" t="s">
        <v>137</v>
      </c>
      <c r="B73" s="42" t="s">
        <v>67</v>
      </c>
      <c r="C73" s="19">
        <v>8886234.71</v>
      </c>
      <c r="D73" s="19">
        <v>32220499.18</v>
      </c>
      <c r="E73" s="19" t="e">
        <f>#REF!</f>
        <v>#REF!</v>
      </c>
      <c r="F73" s="19" t="e">
        <f>#REF!</f>
        <v>#REF!</v>
      </c>
      <c r="G73" s="19" t="e">
        <f>#REF!</f>
        <v>#REF!</v>
      </c>
      <c r="H73" s="30">
        <f t="shared" si="7"/>
        <v>362.5888830478572</v>
      </c>
      <c r="I73" s="28">
        <f t="shared" si="6"/>
        <v>23334264.47</v>
      </c>
    </row>
    <row r="74" spans="1:9" ht="30" customHeight="1">
      <c r="A74" s="72" t="s">
        <v>121</v>
      </c>
      <c r="B74" s="43" t="s">
        <v>68</v>
      </c>
      <c r="C74" s="19">
        <v>71416296.01</v>
      </c>
      <c r="D74" s="19">
        <v>76193309.25</v>
      </c>
      <c r="E74" s="29"/>
      <c r="F74" s="29"/>
      <c r="G74" s="29"/>
      <c r="H74" s="30">
        <f t="shared" si="7"/>
        <v>106.68896807436093</v>
      </c>
      <c r="I74" s="28">
        <f t="shared" si="6"/>
        <v>4777013.239999995</v>
      </c>
    </row>
    <row r="75" spans="1:9" s="6" customFormat="1" ht="22.5" customHeight="1">
      <c r="A75" s="72" t="s">
        <v>138</v>
      </c>
      <c r="B75" s="43" t="s">
        <v>69</v>
      </c>
      <c r="C75" s="19">
        <v>4152007.03</v>
      </c>
      <c r="D75" s="19">
        <v>4730815.89</v>
      </c>
      <c r="E75" s="29"/>
      <c r="F75" s="29"/>
      <c r="G75" s="29"/>
      <c r="H75" s="30">
        <f t="shared" si="7"/>
        <v>113.94045953722771</v>
      </c>
      <c r="I75" s="28">
        <f aca="true" t="shared" si="8" ref="I75:I82">D75-C75</f>
        <v>578808.8599999999</v>
      </c>
    </row>
    <row r="76" spans="1:9" ht="21" customHeight="1">
      <c r="A76" s="23" t="s">
        <v>110</v>
      </c>
      <c r="B76" s="44" t="s">
        <v>111</v>
      </c>
      <c r="C76" s="35">
        <v>50000</v>
      </c>
      <c r="D76" s="35">
        <v>50000</v>
      </c>
      <c r="E76" s="71"/>
      <c r="F76" s="71"/>
      <c r="G76" s="71"/>
      <c r="H76" s="33">
        <f t="shared" si="7"/>
        <v>100</v>
      </c>
      <c r="I76" s="35">
        <f t="shared" si="8"/>
        <v>0</v>
      </c>
    </row>
    <row r="77" spans="1:9" ht="28.5" customHeight="1">
      <c r="A77" s="26" t="s">
        <v>112</v>
      </c>
      <c r="B77" s="42" t="s">
        <v>113</v>
      </c>
      <c r="C77" s="28">
        <v>50000</v>
      </c>
      <c r="D77" s="28">
        <v>50000</v>
      </c>
      <c r="E77" s="29"/>
      <c r="F77" s="29"/>
      <c r="G77" s="29"/>
      <c r="H77" s="30">
        <f t="shared" si="7"/>
        <v>100</v>
      </c>
      <c r="I77" s="28">
        <f t="shared" si="8"/>
        <v>0</v>
      </c>
    </row>
    <row r="78" spans="1:9" ht="52.5" customHeight="1">
      <c r="A78" s="23" t="s">
        <v>139</v>
      </c>
      <c r="B78" s="73" t="s">
        <v>140</v>
      </c>
      <c r="C78" s="35">
        <v>0</v>
      </c>
      <c r="D78" s="35">
        <v>487536</v>
      </c>
      <c r="E78" s="71"/>
      <c r="F78" s="71"/>
      <c r="G78" s="71"/>
      <c r="H78" s="33">
        <v>0</v>
      </c>
      <c r="I78" s="35">
        <f t="shared" si="8"/>
        <v>487536</v>
      </c>
    </row>
    <row r="79" spans="1:9" ht="83.25" customHeight="1">
      <c r="A79" s="26" t="s">
        <v>141</v>
      </c>
      <c r="B79" s="50" t="s">
        <v>142</v>
      </c>
      <c r="C79" s="28">
        <v>0</v>
      </c>
      <c r="D79" s="28">
        <v>487536</v>
      </c>
      <c r="E79" s="29"/>
      <c r="F79" s="29"/>
      <c r="G79" s="29"/>
      <c r="H79" s="30">
        <v>0</v>
      </c>
      <c r="I79" s="28">
        <f t="shared" si="8"/>
        <v>487536</v>
      </c>
    </row>
    <row r="80" spans="1:10" ht="41.25" customHeight="1">
      <c r="A80" s="23" t="s">
        <v>74</v>
      </c>
      <c r="B80" s="42" t="s">
        <v>86</v>
      </c>
      <c r="C80" s="17">
        <v>-211569.61</v>
      </c>
      <c r="D80" s="17">
        <v>-273203.79</v>
      </c>
      <c r="E80" s="71"/>
      <c r="F80" s="71"/>
      <c r="G80" s="71"/>
      <c r="H80" s="33">
        <f t="shared" si="7"/>
        <v>129.13186823003548</v>
      </c>
      <c r="I80" s="35">
        <f t="shared" si="8"/>
        <v>-61634.17999999999</v>
      </c>
      <c r="J80" s="74"/>
    </row>
    <row r="81" spans="1:10" ht="58.5" customHeight="1">
      <c r="A81" s="26" t="s">
        <v>122</v>
      </c>
      <c r="B81" s="42" t="s">
        <v>75</v>
      </c>
      <c r="C81" s="19">
        <v>-211569.61</v>
      </c>
      <c r="D81" s="19">
        <v>-273203.79</v>
      </c>
      <c r="E81" s="29"/>
      <c r="F81" s="29"/>
      <c r="G81" s="29"/>
      <c r="H81" s="30">
        <f t="shared" si="7"/>
        <v>129.13186823003548</v>
      </c>
      <c r="I81" s="28">
        <f t="shared" si="8"/>
        <v>-61634.17999999999</v>
      </c>
      <c r="J81" s="74"/>
    </row>
    <row r="82" spans="1:10" ht="35.25" customHeight="1">
      <c r="A82" s="59" t="s">
        <v>83</v>
      </c>
      <c r="B82" s="60"/>
      <c r="C82" s="31">
        <v>182273011.44</v>
      </c>
      <c r="D82" s="31">
        <v>219732419</v>
      </c>
      <c r="E82" s="22">
        <f>E13+E70</f>
        <v>39401.33</v>
      </c>
      <c r="F82" s="22">
        <f>F13+F70</f>
        <v>42044.09</v>
      </c>
      <c r="G82" s="22">
        <f>G13+G70</f>
        <v>44531</v>
      </c>
      <c r="H82" s="33">
        <f>D82/C82*100</f>
        <v>120.55126387832284</v>
      </c>
      <c r="I82" s="35">
        <f t="shared" si="8"/>
        <v>37459407.56</v>
      </c>
      <c r="J82" s="74"/>
    </row>
    <row r="84" ht="18">
      <c r="C84" s="7"/>
    </row>
    <row r="86" ht="18">
      <c r="C86" s="7"/>
    </row>
  </sheetData>
  <sheetProtection/>
  <mergeCells count="12">
    <mergeCell ref="A82:B82"/>
    <mergeCell ref="A9:C9"/>
    <mergeCell ref="B1:H1"/>
    <mergeCell ref="B2:H2"/>
    <mergeCell ref="B3:H3"/>
    <mergeCell ref="B4:H4"/>
    <mergeCell ref="A10:A11"/>
    <mergeCell ref="B10:B11"/>
    <mergeCell ref="C10:C11"/>
    <mergeCell ref="D10:D11"/>
    <mergeCell ref="H10:I10"/>
    <mergeCell ref="A8:I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2021-04-21T08:45:24Z</cp:lastPrinted>
  <dcterms:created xsi:type="dcterms:W3CDTF">2009-08-21T08:27:43Z</dcterms:created>
  <dcterms:modified xsi:type="dcterms:W3CDTF">2022-08-10T06:49:34Z</dcterms:modified>
  <cp:category/>
  <cp:version/>
  <cp:contentType/>
  <cp:contentStatus/>
</cp:coreProperties>
</file>