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532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1'!$12:$12</definedName>
  </definedNames>
  <calcPr fullCalcOnLoad="1"/>
</workbook>
</file>

<file path=xl/sharedStrings.xml><?xml version="1.0" encoding="utf-8"?>
<sst xmlns="http://schemas.openxmlformats.org/spreadsheetml/2006/main" count="198" uniqueCount="167">
  <si>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</si>
  <si>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</si>
  <si>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</si>
  <si>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</si>
  <si>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</si>
  <si>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</si>
  <si>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</si>
  <si>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</si>
  <si>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</si>
  <si>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</si>
  <si>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</si>
  <si>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</si>
  <si>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</si>
  <si>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</si>
  <si>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</si>
  <si>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</si>
  <si>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</si>
  <si>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</si>
  <si>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</si>
  <si>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</si>
  <si>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</si>
  <si>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</si>
  <si>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</si>
  <si>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</si>
  <si>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</si>
  <si>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</si>
  <si>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</si>
  <si>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</si>
  <si>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</si>
  <si>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</si>
  <si>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</si>
  <si>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</si>
  <si>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</si>
  <si>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</si>
  <si>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</si>
  <si>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000 1 13 02000 00 0000 130</t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</si>
  <si>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</si>
  <si>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</si>
  <si>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</si>
  <si>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</si>
  <si>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</si>
  <si>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</si>
  <si>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</si>
  <si>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</si>
  <si>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</si>
  <si>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</si>
  <si>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</si>
  <si>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</si>
  <si>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</si>
  <si>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</si>
  <si>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</si>
  <si>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</si>
  <si>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</si>
  <si>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</si>
  <si>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</si>
  <si>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</si>
  <si>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</si>
  <si>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</si>
  <si>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</si>
  <si>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</si>
  <si>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</si>
  <si>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</si>
  <si>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</si>
  <si>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</si>
  <si>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</si>
  <si>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</si>
  <si>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</si>
  <si>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</si>
  <si>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</si>
  <si>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</si>
  <si>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</si>
  <si>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</si>
  <si>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</si>
  <si>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</si>
  <si>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</si>
  <si>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</si>
  <si>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</si>
  <si>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</si>
  <si>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</si>
  <si>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</si>
  <si>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</si>
  <si>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</si>
  <si>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</si>
  <si>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</si>
  <si>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</si>
  <si>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</si>
  <si>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</si>
  <si>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</si>
  <si>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</si>
  <si>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</si>
  <si>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</si>
  <si>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</si>
  <si>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</si>
  <si>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</si>
  <si>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</si>
  <si>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</si>
  <si>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</si>
  <si>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</si>
  <si>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</si>
  <si>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</si>
  <si>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</si>
  <si>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</si>
  <si>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</si>
  <si>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</si>
  <si>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</si>
  <si>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</si>
  <si>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</si>
  <si>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</si>
  <si>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</si>
  <si>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</si>
  <si>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</si>
  <si>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</si>
  <si>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</si>
  <si>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</si>
  <si>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</si>
  <si>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</si>
  <si>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</si>
  <si>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</si>
  <si>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</si>
  <si>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</si>
  <si>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</si>
  <si>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</si>
  <si>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</si>
  <si>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</si>
  <si>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</si>
  <si>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</si>
  <si>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</si>
  <si>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</si>
  <si>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</si>
  <si>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</si>
  <si>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</si>
  <si>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</si>
  <si>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</si>
  <si>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</si>
  <si>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</si>
  <si>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</si>
  <si>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</si>
  <si>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</si>
  <si>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</si>
  <si>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</si>
  <si>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</si>
  <si>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 xml:space="preserve">Единый сельскохозяйственный налог
</t>
  </si>
  <si>
    <t>Приложение № 1</t>
  </si>
  <si>
    <t>Южского муниципального района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</si>
  <si>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</si>
  <si>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</si>
  <si>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</si>
  <si>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</si>
  <si>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</si>
  <si>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</si>
  <si>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к постановлению Администрации</t>
  </si>
  <si>
    <t>Утвержденные бюджетные назначения (руб.)</t>
  </si>
  <si>
    <t>Процент исполнения (%)</t>
  </si>
  <si>
    <t xml:space="preserve">ЗАДОЛЖЕННОСТЬ И ПЕРЕРАСЧЕТЫ ПО ОТМЕНЕННЫМ НАЛОГАМ, СБОРАМ И ИНЫМ ОБЯЗАТЕЛЬНЫМ ПЛАТЕЖАМ
</t>
  </si>
  <si>
    <t xml:space="preserve">Прочие налоги и сборы (по отмененным налогам и сборам субъектов Российской Федерации)
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</si>
  <si>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</si>
  <si>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</si>
  <si>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</si>
  <si>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</si>
  <si>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</si>
  <si>
    <t>Доходы бюджета Южского муниципального района по кодам классификации доходов бюджетов за 1 полугодие 2023 года</t>
  </si>
  <si>
    <t>Исполнено за 1 полугодие 2023 года (руб.)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</si>
  <si>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</si>
  <si>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</si>
  <si>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4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</si>
  <si>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ВСЕГО ДОХОДОВ                                                                                                                                               </t>
  </si>
  <si>
    <t>от18.07.2023 № 708-п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</si>
</sst>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i/>
      <sz val="14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1" fontId="2" fillId="33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PageLayoutView="0" workbookViewId="0" topLeftCell="A8">
      <selection activeCell="A8" sqref="A8:E8"/>
    </sheetView>
  </sheetViews>
  <sheetFormatPr defaultColWidth="9.125" defaultRowHeight="12.75"/>
  <cols>
    <col min="1" max="1" width="35.625" style="2" customWidth="1"/>
    <col min="2" max="2" width="48.50390625" style="3" customWidth="1"/>
    <col min="3" max="3" width="19.50390625" style="5" customWidth="1"/>
    <col min="4" max="4" width="20.00390625" style="38" customWidth="1"/>
    <col min="5" max="5" width="20.00390625" style="3" customWidth="1"/>
    <col min="6" max="6" width="14.625" style="3" customWidth="1"/>
    <col min="7" max="7" width="14.125" style="3" customWidth="1"/>
    <col min="8" max="16384" width="9.125" style="3" customWidth="1"/>
  </cols>
  <sheetData>
    <row r="1" spans="3:5" ht="18" hidden="1">
      <c r="C1" s="48" t="s">
        <v>142</v>
      </c>
      <c r="D1" s="48"/>
      <c r="E1" s="48"/>
    </row>
    <row r="2" spans="3:5" ht="18" hidden="1">
      <c r="C2" s="48" t="s">
        <v>150</v>
      </c>
      <c r="D2" s="48"/>
      <c r="E2" s="48"/>
    </row>
    <row r="3" spans="3:5" ht="18" hidden="1">
      <c r="C3" s="48" t="s">
        <v>143</v>
      </c>
      <c r="D3" s="48"/>
      <c r="E3" s="48"/>
    </row>
    <row r="4" spans="3:5" ht="21.75" customHeight="1" hidden="1">
      <c r="C4" s="48" t="s">
        <v>166</v>
      </c>
      <c r="D4" s="48"/>
      <c r="E4" s="48"/>
    </row>
    <row r="5" ht="12.75" customHeight="1" hidden="1"/>
    <row r="6" spans="3:5" ht="16.5" customHeight="1" hidden="1">
      <c r="C6" s="48" t="s">
        <v>138</v>
      </c>
      <c r="D6" s="48"/>
      <c r="E6" s="48"/>
    </row>
    <row r="7" spans="3:5" ht="18" hidden="1">
      <c r="C7" s="24"/>
      <c r="D7" s="36"/>
      <c r="E7" s="24"/>
    </row>
    <row r="8" spans="1:5" ht="43.5" customHeight="1">
      <c r="A8" s="49" t="s">
        <v>160</v>
      </c>
      <c r="B8" s="49"/>
      <c r="C8" s="49"/>
      <c r="D8" s="49"/>
      <c r="E8" s="49"/>
    </row>
    <row r="9" spans="1:5" ht="19.5" customHeight="1" hidden="1">
      <c r="A9" s="47"/>
      <c r="B9" s="47"/>
      <c r="C9" s="47"/>
      <c r="D9" s="47"/>
      <c r="E9" s="47"/>
    </row>
    <row r="10" spans="1:5" ht="42.75" customHeight="1">
      <c r="A10" s="52" t="s">
        <v>137</v>
      </c>
      <c r="B10" s="54" t="s">
        <v>27</v>
      </c>
      <c r="C10" s="52" t="s">
        <v>151</v>
      </c>
      <c r="D10" s="55" t="s">
        <v>161</v>
      </c>
      <c r="E10" s="52" t="s">
        <v>152</v>
      </c>
    </row>
    <row r="11" spans="1:5" ht="34.5" customHeight="1">
      <c r="A11" s="53"/>
      <c r="B11" s="54"/>
      <c r="C11" s="53"/>
      <c r="D11" s="56"/>
      <c r="E11" s="53"/>
    </row>
    <row r="12" spans="1:5" ht="18">
      <c r="A12" s="20">
        <v>1</v>
      </c>
      <c r="B12" s="20">
        <v>2</v>
      </c>
      <c r="C12" s="19">
        <v>5</v>
      </c>
      <c r="D12" s="22">
        <v>6</v>
      </c>
      <c r="E12" s="22">
        <v>7</v>
      </c>
    </row>
    <row r="13" spans="1:5" ht="34.5">
      <c r="A13" s="11" t="s">
        <v>8</v>
      </c>
      <c r="B13" s="27" t="s">
        <v>36</v>
      </c>
      <c r="C13" s="23">
        <f>C14+C16+C18+C23+C46+C49+C51+C54+C57+C43</f>
        <v>79891860.07</v>
      </c>
      <c r="D13" s="39">
        <f>D14+D16+D18+D23+D46+D49+D51+D54+D57+D43</f>
        <v>36310787.129999995</v>
      </c>
      <c r="E13" s="23">
        <f>D13/C13*100</f>
        <v>45.449920803177015</v>
      </c>
    </row>
    <row r="14" spans="1:5" ht="18">
      <c r="A14" s="11" t="s">
        <v>9</v>
      </c>
      <c r="B14" s="27" t="s">
        <v>10</v>
      </c>
      <c r="C14" s="23">
        <f>C15</f>
        <v>61377990.09</v>
      </c>
      <c r="D14" s="39">
        <f>D15</f>
        <v>25733048.13</v>
      </c>
      <c r="E14" s="23">
        <f aca="true" t="shared" si="0" ref="E14:E77">D14/C14*100</f>
        <v>41.92553078435286</v>
      </c>
    </row>
    <row r="15" spans="1:5" ht="24.75" customHeight="1">
      <c r="A15" s="26" t="s">
        <v>11</v>
      </c>
      <c r="B15" s="28" t="s">
        <v>12</v>
      </c>
      <c r="C15" s="18">
        <v>61377990.09</v>
      </c>
      <c r="D15" s="40">
        <v>25733048.13</v>
      </c>
      <c r="E15" s="9">
        <f t="shared" si="0"/>
        <v>41.92553078435286</v>
      </c>
    </row>
    <row r="16" spans="1:5" s="6" customFormat="1" ht="69">
      <c r="A16" s="21" t="s">
        <v>28</v>
      </c>
      <c r="B16" s="29" t="s">
        <v>33</v>
      </c>
      <c r="C16" s="12">
        <f>C17</f>
        <v>5798960</v>
      </c>
      <c r="D16" s="41">
        <f>D17</f>
        <v>3160100.11</v>
      </c>
      <c r="E16" s="23">
        <f t="shared" si="0"/>
        <v>54.49425603901389</v>
      </c>
    </row>
    <row r="17" spans="1:5" ht="54">
      <c r="A17" s="17" t="s">
        <v>29</v>
      </c>
      <c r="B17" s="30" t="s">
        <v>43</v>
      </c>
      <c r="C17" s="13">
        <v>5798960</v>
      </c>
      <c r="D17" s="42">
        <v>3160100.11</v>
      </c>
      <c r="E17" s="9">
        <f t="shared" si="0"/>
        <v>54.49425603901389</v>
      </c>
    </row>
    <row r="18" spans="1:5" ht="18">
      <c r="A18" s="11" t="s">
        <v>13</v>
      </c>
      <c r="B18" s="27" t="s">
        <v>155</v>
      </c>
      <c r="C18" s="23">
        <f>SUM(C19:C22)</f>
        <v>6890033.5200000005</v>
      </c>
      <c r="D18" s="39">
        <f>SUM(D19:D22)</f>
        <v>3629102.1</v>
      </c>
      <c r="E18" s="23">
        <f t="shared" si="0"/>
        <v>52.671762618652686</v>
      </c>
    </row>
    <row r="19" spans="1:5" ht="36" customHeight="1">
      <c r="A19" s="26" t="s">
        <v>90</v>
      </c>
      <c r="B19" s="28" t="s">
        <v>91</v>
      </c>
      <c r="C19" s="9">
        <v>5181975.08</v>
      </c>
      <c r="D19" s="43">
        <v>2852259.56</v>
      </c>
      <c r="E19" s="9">
        <f t="shared" si="0"/>
        <v>55.04193895120005</v>
      </c>
    </row>
    <row r="20" spans="1:5" ht="36.75" customHeight="1">
      <c r="A20" s="26" t="s">
        <v>104</v>
      </c>
      <c r="B20" s="28" t="s">
        <v>105</v>
      </c>
      <c r="C20" s="9">
        <v>-35041.56</v>
      </c>
      <c r="D20" s="43">
        <v>-35041.56</v>
      </c>
      <c r="E20" s="9">
        <f t="shared" si="0"/>
        <v>100</v>
      </c>
    </row>
    <row r="21" spans="1:5" ht="29.25" customHeight="1">
      <c r="A21" s="26" t="s">
        <v>30</v>
      </c>
      <c r="B21" s="28" t="s">
        <v>141</v>
      </c>
      <c r="C21" s="9">
        <v>7000</v>
      </c>
      <c r="D21" s="43">
        <v>476.98</v>
      </c>
      <c r="E21" s="9">
        <f t="shared" si="0"/>
        <v>6.814000000000001</v>
      </c>
    </row>
    <row r="22" spans="1:5" ht="37.5" customHeight="1">
      <c r="A22" s="26" t="s">
        <v>139</v>
      </c>
      <c r="B22" s="30" t="s">
        <v>140</v>
      </c>
      <c r="C22" s="9">
        <v>1736100</v>
      </c>
      <c r="D22" s="43">
        <v>811407.12</v>
      </c>
      <c r="E22" s="9">
        <f t="shared" si="0"/>
        <v>46.73734923103508</v>
      </c>
    </row>
    <row r="23" spans="1:5" ht="18">
      <c r="A23" s="11" t="s">
        <v>14</v>
      </c>
      <c r="B23" s="27" t="s">
        <v>156</v>
      </c>
      <c r="C23" s="23">
        <f>SUM(C24:C25)</f>
        <v>1588000</v>
      </c>
      <c r="D23" s="39">
        <f>SUM(D24:D25)</f>
        <v>718696.14</v>
      </c>
      <c r="E23" s="23">
        <f t="shared" si="0"/>
        <v>45.25794332493703</v>
      </c>
    </row>
    <row r="24" spans="1:5" ht="54">
      <c r="A24" s="26" t="s">
        <v>34</v>
      </c>
      <c r="B24" s="28" t="s">
        <v>44</v>
      </c>
      <c r="C24" s="18">
        <v>1578000</v>
      </c>
      <c r="D24" s="40">
        <v>713696.14</v>
      </c>
      <c r="E24" s="9">
        <f t="shared" si="0"/>
        <v>45.22789226869455</v>
      </c>
    </row>
    <row r="25" spans="1:5" ht="72">
      <c r="A25" s="26" t="s">
        <v>15</v>
      </c>
      <c r="B25" s="28" t="s">
        <v>45</v>
      </c>
      <c r="C25" s="14">
        <v>10000</v>
      </c>
      <c r="D25" s="44">
        <v>5000</v>
      </c>
      <c r="E25" s="9">
        <f t="shared" si="0"/>
        <v>50</v>
      </c>
    </row>
    <row r="26" spans="1:5" ht="69" hidden="1">
      <c r="A26" s="11" t="s">
        <v>106</v>
      </c>
      <c r="B26" s="31" t="s">
        <v>107</v>
      </c>
      <c r="C26" s="23">
        <f>SUM(C24:C25)</f>
        <v>1588000</v>
      </c>
      <c r="D26" s="39">
        <f>D27+D30+D33+D36</f>
        <v>0</v>
      </c>
      <c r="E26" s="23">
        <f t="shared" si="0"/>
        <v>0</v>
      </c>
    </row>
    <row r="27" spans="1:5" ht="72" hidden="1">
      <c r="A27" s="26" t="s">
        <v>115</v>
      </c>
      <c r="B27" s="32" t="s">
        <v>118</v>
      </c>
      <c r="C27" s="9">
        <f>C28</f>
        <v>0</v>
      </c>
      <c r="D27" s="43">
        <f>D28</f>
        <v>0</v>
      </c>
      <c r="E27" s="23" t="e">
        <f t="shared" si="0"/>
        <v>#DIV/0!</v>
      </c>
    </row>
    <row r="28" spans="1:5" ht="16.5" customHeight="1" hidden="1">
      <c r="A28" s="26" t="s">
        <v>116</v>
      </c>
      <c r="B28" s="32" t="s">
        <v>119</v>
      </c>
      <c r="C28" s="9">
        <f>C29</f>
        <v>0</v>
      </c>
      <c r="D28" s="43">
        <f>D29</f>
        <v>0</v>
      </c>
      <c r="E28" s="23" t="e">
        <f t="shared" si="0"/>
        <v>#DIV/0!</v>
      </c>
    </row>
    <row r="29" spans="1:5" ht="90" hidden="1">
      <c r="A29" s="26" t="s">
        <v>117</v>
      </c>
      <c r="B29" s="32" t="s">
        <v>119</v>
      </c>
      <c r="C29" s="13">
        <v>0</v>
      </c>
      <c r="D29" s="42">
        <v>0</v>
      </c>
      <c r="E29" s="23" t="e">
        <f t="shared" si="0"/>
        <v>#DIV/0!</v>
      </c>
    </row>
    <row r="30" spans="1:5" ht="36" hidden="1">
      <c r="A30" s="26" t="s">
        <v>120</v>
      </c>
      <c r="B30" s="32" t="s">
        <v>123</v>
      </c>
      <c r="C30" s="9">
        <f>C31</f>
        <v>0</v>
      </c>
      <c r="D30" s="43">
        <f>D31</f>
        <v>0</v>
      </c>
      <c r="E30" s="23" t="e">
        <f t="shared" si="0"/>
        <v>#DIV/0!</v>
      </c>
    </row>
    <row r="31" spans="1:5" ht="36" hidden="1">
      <c r="A31" s="26" t="s">
        <v>121</v>
      </c>
      <c r="B31" s="32" t="s">
        <v>124</v>
      </c>
      <c r="C31" s="9">
        <f>C32</f>
        <v>0</v>
      </c>
      <c r="D31" s="43">
        <f>D32</f>
        <v>0</v>
      </c>
      <c r="E31" s="23" t="e">
        <f t="shared" si="0"/>
        <v>#DIV/0!</v>
      </c>
    </row>
    <row r="32" spans="1:5" ht="36" hidden="1">
      <c r="A32" s="26" t="s">
        <v>122</v>
      </c>
      <c r="B32" s="32" t="s">
        <v>124</v>
      </c>
      <c r="C32" s="13">
        <v>0</v>
      </c>
      <c r="D32" s="42">
        <v>0</v>
      </c>
      <c r="E32" s="23" t="e">
        <f t="shared" si="0"/>
        <v>#DIV/0!</v>
      </c>
    </row>
    <row r="33" spans="1:5" ht="72" hidden="1">
      <c r="A33" s="26" t="s">
        <v>125</v>
      </c>
      <c r="B33" s="32" t="s">
        <v>128</v>
      </c>
      <c r="C33" s="9">
        <f>C34</f>
        <v>0</v>
      </c>
      <c r="D33" s="43">
        <f>D34</f>
        <v>0</v>
      </c>
      <c r="E33" s="23" t="e">
        <f t="shared" si="0"/>
        <v>#DIV/0!</v>
      </c>
    </row>
    <row r="34" spans="1:5" ht="36" hidden="1">
      <c r="A34" s="26" t="s">
        <v>126</v>
      </c>
      <c r="B34" s="32" t="s">
        <v>129</v>
      </c>
      <c r="C34" s="9">
        <f>C35</f>
        <v>0</v>
      </c>
      <c r="D34" s="43">
        <f>D35</f>
        <v>0</v>
      </c>
      <c r="E34" s="23" t="e">
        <f t="shared" si="0"/>
        <v>#DIV/0!</v>
      </c>
    </row>
    <row r="35" spans="1:5" ht="36" hidden="1">
      <c r="A35" s="26" t="s">
        <v>127</v>
      </c>
      <c r="B35" s="32" t="s">
        <v>129</v>
      </c>
      <c r="C35" s="13">
        <v>0</v>
      </c>
      <c r="D35" s="42">
        <v>0</v>
      </c>
      <c r="E35" s="23" t="e">
        <f t="shared" si="0"/>
        <v>#DIV/0!</v>
      </c>
    </row>
    <row r="36" spans="1:5" ht="54" customHeight="1" hidden="1">
      <c r="A36" s="26" t="s">
        <v>108</v>
      </c>
      <c r="B36" s="32" t="s">
        <v>109</v>
      </c>
      <c r="C36" s="9">
        <f>C37+C40</f>
        <v>0</v>
      </c>
      <c r="D36" s="43">
        <f>D37+D40</f>
        <v>0</v>
      </c>
      <c r="E36" s="23" t="e">
        <f t="shared" si="0"/>
        <v>#DIV/0!</v>
      </c>
    </row>
    <row r="37" spans="1:5" ht="40.5" customHeight="1" hidden="1">
      <c r="A37" s="26" t="s">
        <v>130</v>
      </c>
      <c r="B37" s="32" t="s">
        <v>131</v>
      </c>
      <c r="C37" s="9">
        <f>C38</f>
        <v>0</v>
      </c>
      <c r="D37" s="43">
        <f>D38</f>
        <v>0</v>
      </c>
      <c r="E37" s="23" t="e">
        <f t="shared" si="0"/>
        <v>#DIV/0!</v>
      </c>
    </row>
    <row r="38" spans="1:5" ht="140.25" customHeight="1" hidden="1">
      <c r="A38" s="26" t="s">
        <v>132</v>
      </c>
      <c r="B38" s="32" t="s">
        <v>133</v>
      </c>
      <c r="C38" s="9">
        <f>C39</f>
        <v>0</v>
      </c>
      <c r="D38" s="43">
        <f>D39</f>
        <v>0</v>
      </c>
      <c r="E38" s="23" t="e">
        <f t="shared" si="0"/>
        <v>#DIV/0!</v>
      </c>
    </row>
    <row r="39" spans="1:5" ht="143.25" customHeight="1" hidden="1">
      <c r="A39" s="26" t="s">
        <v>134</v>
      </c>
      <c r="B39" s="32" t="s">
        <v>133</v>
      </c>
      <c r="C39" s="13">
        <v>0</v>
      </c>
      <c r="D39" s="42">
        <v>0</v>
      </c>
      <c r="E39" s="23" t="e">
        <f t="shared" si="0"/>
        <v>#DIV/0!</v>
      </c>
    </row>
    <row r="40" spans="1:5" ht="36" hidden="1">
      <c r="A40" s="26" t="s">
        <v>110</v>
      </c>
      <c r="B40" s="32" t="s">
        <v>111</v>
      </c>
      <c r="C40" s="13">
        <f>C41</f>
        <v>0</v>
      </c>
      <c r="D40" s="42">
        <f>D41</f>
        <v>0</v>
      </c>
      <c r="E40" s="23" t="e">
        <f t="shared" si="0"/>
        <v>#DIV/0!</v>
      </c>
    </row>
    <row r="41" spans="1:5" ht="0.75" customHeight="1" hidden="1">
      <c r="A41" s="26" t="s">
        <v>112</v>
      </c>
      <c r="B41" s="32" t="s">
        <v>113</v>
      </c>
      <c r="C41" s="13">
        <f>C42</f>
        <v>0</v>
      </c>
      <c r="D41" s="42">
        <f>D42</f>
        <v>0</v>
      </c>
      <c r="E41" s="23" t="e">
        <f t="shared" si="0"/>
        <v>#DIV/0!</v>
      </c>
    </row>
    <row r="42" spans="1:5" ht="72" hidden="1">
      <c r="A42" s="26" t="s">
        <v>114</v>
      </c>
      <c r="B42" s="32" t="s">
        <v>113</v>
      </c>
      <c r="C42" s="14">
        <v>0</v>
      </c>
      <c r="D42" s="44">
        <v>0</v>
      </c>
      <c r="E42" s="23" t="e">
        <f t="shared" si="0"/>
        <v>#DIV/0!</v>
      </c>
    </row>
    <row r="43" spans="1:5" ht="109.5" customHeight="1">
      <c r="A43" s="11" t="s">
        <v>106</v>
      </c>
      <c r="B43" s="31" t="s">
        <v>153</v>
      </c>
      <c r="C43" s="25">
        <f>SUM(C44:C45)</f>
        <v>204.23999999999998</v>
      </c>
      <c r="D43" s="45">
        <f>SUM(D44:D45)</f>
        <v>204.23999999999998</v>
      </c>
      <c r="E43" s="23">
        <f t="shared" si="0"/>
        <v>100</v>
      </c>
    </row>
    <row r="44" spans="1:5" ht="66" customHeight="1">
      <c r="A44" s="26" t="s">
        <v>125</v>
      </c>
      <c r="B44" s="32" t="s">
        <v>154</v>
      </c>
      <c r="C44" s="14">
        <v>-77.66</v>
      </c>
      <c r="D44" s="44">
        <v>-77.66</v>
      </c>
      <c r="E44" s="9">
        <f t="shared" si="0"/>
        <v>100</v>
      </c>
    </row>
    <row r="45" spans="1:5" ht="41.25" customHeight="1">
      <c r="A45" s="26" t="s">
        <v>108</v>
      </c>
      <c r="B45" s="32" t="s">
        <v>109</v>
      </c>
      <c r="C45" s="14">
        <v>281.9</v>
      </c>
      <c r="D45" s="44">
        <v>281.9</v>
      </c>
      <c r="E45" s="9">
        <f t="shared" si="0"/>
        <v>100</v>
      </c>
    </row>
    <row r="46" spans="1:7" ht="87">
      <c r="A46" s="11" t="s">
        <v>16</v>
      </c>
      <c r="B46" s="27" t="s">
        <v>46</v>
      </c>
      <c r="C46" s="23">
        <f>SUM(C47:C48)</f>
        <v>3064083.87</v>
      </c>
      <c r="D46" s="39">
        <f>SUM(D47:D48)</f>
        <v>2436563.5700000003</v>
      </c>
      <c r="E46" s="23">
        <f t="shared" si="0"/>
        <v>79.52013304387782</v>
      </c>
      <c r="F46" s="7"/>
      <c r="G46" s="7"/>
    </row>
    <row r="47" spans="1:5" ht="162">
      <c r="A47" s="26" t="s">
        <v>17</v>
      </c>
      <c r="B47" s="32" t="s">
        <v>47</v>
      </c>
      <c r="C47" s="18">
        <v>3047784</v>
      </c>
      <c r="D47" s="40">
        <v>2420263.7</v>
      </c>
      <c r="E47" s="9">
        <f t="shared" si="0"/>
        <v>79.41060455727835</v>
      </c>
    </row>
    <row r="48" spans="1:5" ht="148.5" customHeight="1">
      <c r="A48" s="26" t="s">
        <v>162</v>
      </c>
      <c r="B48" s="32" t="s">
        <v>163</v>
      </c>
      <c r="C48" s="18">
        <v>16299.87</v>
      </c>
      <c r="D48" s="40">
        <v>16299.87</v>
      </c>
      <c r="E48" s="9">
        <f t="shared" si="0"/>
        <v>100</v>
      </c>
    </row>
    <row r="49" spans="1:5" ht="34.5">
      <c r="A49" s="11" t="s">
        <v>18</v>
      </c>
      <c r="B49" s="27" t="s">
        <v>31</v>
      </c>
      <c r="C49" s="23">
        <f>C50</f>
        <v>352373.36</v>
      </c>
      <c r="D49" s="39">
        <f>D50</f>
        <v>246420.44</v>
      </c>
      <c r="E49" s="23">
        <f t="shared" si="0"/>
        <v>69.9316316080194</v>
      </c>
    </row>
    <row r="50" spans="1:5" ht="36">
      <c r="A50" s="26" t="s">
        <v>25</v>
      </c>
      <c r="B50" s="28" t="s">
        <v>48</v>
      </c>
      <c r="C50" s="9">
        <v>352373.36</v>
      </c>
      <c r="D50" s="43">
        <v>246420.44</v>
      </c>
      <c r="E50" s="9">
        <f t="shared" si="0"/>
        <v>69.9316316080194</v>
      </c>
    </row>
    <row r="51" spans="1:5" ht="51.75">
      <c r="A51" s="11" t="s">
        <v>19</v>
      </c>
      <c r="B51" s="31" t="s">
        <v>49</v>
      </c>
      <c r="C51" s="23">
        <f>C52+C53</f>
        <v>334864.99</v>
      </c>
      <c r="D51" s="39">
        <f>D52+D53</f>
        <v>228351.27</v>
      </c>
      <c r="E51" s="23">
        <f t="shared" si="0"/>
        <v>68.19204061911638</v>
      </c>
    </row>
    <row r="52" spans="1:5" ht="36">
      <c r="A52" s="26" t="s">
        <v>26</v>
      </c>
      <c r="B52" s="32" t="s">
        <v>50</v>
      </c>
      <c r="C52" s="9">
        <v>271302.61</v>
      </c>
      <c r="D52" s="43">
        <v>153273.15</v>
      </c>
      <c r="E52" s="9">
        <f t="shared" si="0"/>
        <v>56.4952729352659</v>
      </c>
    </row>
    <row r="53" spans="1:5" ht="36">
      <c r="A53" s="26" t="s">
        <v>35</v>
      </c>
      <c r="B53" s="28" t="s">
        <v>51</v>
      </c>
      <c r="C53" s="13">
        <v>63562.38</v>
      </c>
      <c r="D53" s="42">
        <v>75078.12</v>
      </c>
      <c r="E53" s="9">
        <f t="shared" si="0"/>
        <v>118.11722594402538</v>
      </c>
    </row>
    <row r="54" spans="1:5" ht="51.75">
      <c r="A54" s="11" t="s">
        <v>20</v>
      </c>
      <c r="B54" s="27" t="s">
        <v>52</v>
      </c>
      <c r="C54" s="23">
        <f>SUM(C55:C56)</f>
        <v>255000</v>
      </c>
      <c r="D54" s="39">
        <f>SUM(D55:D56)</f>
        <v>63801.05</v>
      </c>
      <c r="E54" s="23">
        <f t="shared" si="0"/>
        <v>25.020019607843135</v>
      </c>
    </row>
    <row r="55" spans="1:5" ht="150" customHeight="1">
      <c r="A55" s="26" t="s">
        <v>21</v>
      </c>
      <c r="B55" s="32" t="s">
        <v>53</v>
      </c>
      <c r="C55" s="13">
        <v>194656.35</v>
      </c>
      <c r="D55" s="42">
        <v>0</v>
      </c>
      <c r="E55" s="9">
        <f t="shared" si="0"/>
        <v>0</v>
      </c>
    </row>
    <row r="56" spans="1:5" ht="54">
      <c r="A56" s="26" t="s">
        <v>22</v>
      </c>
      <c r="B56" s="28" t="s">
        <v>54</v>
      </c>
      <c r="C56" s="18">
        <v>60343.65</v>
      </c>
      <c r="D56" s="40">
        <v>63801.05</v>
      </c>
      <c r="E56" s="9">
        <f t="shared" si="0"/>
        <v>105.72951752172763</v>
      </c>
    </row>
    <row r="57" spans="1:5" ht="34.5">
      <c r="A57" s="11" t="s">
        <v>23</v>
      </c>
      <c r="B57" s="27" t="s">
        <v>55</v>
      </c>
      <c r="C57" s="23">
        <f>SUM(C58:C60)</f>
        <v>230350</v>
      </c>
      <c r="D57" s="39">
        <f>SUM(D58:D60)</f>
        <v>94500.08</v>
      </c>
      <c r="E57" s="23">
        <f t="shared" si="0"/>
        <v>41.02456262209681</v>
      </c>
    </row>
    <row r="58" spans="1:5" ht="72">
      <c r="A58" s="26" t="s">
        <v>41</v>
      </c>
      <c r="B58" s="28" t="s">
        <v>56</v>
      </c>
      <c r="C58" s="9">
        <v>202690</v>
      </c>
      <c r="D58" s="43">
        <v>81718.69</v>
      </c>
      <c r="E58" s="9">
        <f t="shared" si="0"/>
        <v>40.31708027036361</v>
      </c>
    </row>
    <row r="59" spans="1:5" ht="204.75" customHeight="1">
      <c r="A59" s="26" t="s">
        <v>135</v>
      </c>
      <c r="B59" s="33" t="s">
        <v>136</v>
      </c>
      <c r="C59" s="9">
        <v>16660</v>
      </c>
      <c r="D59" s="43">
        <v>10660</v>
      </c>
      <c r="E59" s="9">
        <f t="shared" si="0"/>
        <v>63.985594237695075</v>
      </c>
    </row>
    <row r="60" spans="1:5" ht="47.25" customHeight="1">
      <c r="A60" s="26" t="s">
        <v>42</v>
      </c>
      <c r="B60" s="34" t="s">
        <v>57</v>
      </c>
      <c r="C60" s="10">
        <v>11000</v>
      </c>
      <c r="D60" s="46">
        <v>2121.39</v>
      </c>
      <c r="E60" s="9">
        <f t="shared" si="0"/>
        <v>19.285363636363634</v>
      </c>
    </row>
    <row r="61" spans="1:5" ht="18">
      <c r="A61" s="11" t="s">
        <v>24</v>
      </c>
      <c r="B61" s="31" t="s">
        <v>40</v>
      </c>
      <c r="C61" s="12">
        <f>C62+C78+C82+C87+C91+C95+C97+C100</f>
        <v>395748310.23</v>
      </c>
      <c r="D61" s="41">
        <f>D62+D78+D82+D87+D91+D95+D97+D100</f>
        <v>221843612.89</v>
      </c>
      <c r="E61" s="23">
        <f t="shared" si="0"/>
        <v>56.05674292356914</v>
      </c>
    </row>
    <row r="62" spans="1:5" ht="88.5" customHeight="1">
      <c r="A62" s="11" t="s">
        <v>32</v>
      </c>
      <c r="B62" s="31" t="s">
        <v>58</v>
      </c>
      <c r="C62" s="12">
        <f>C63+C64+C69+C70</f>
        <v>395692943.32000005</v>
      </c>
      <c r="D62" s="41">
        <f>D63+D64+D69+D70</f>
        <v>221766545.85999998</v>
      </c>
      <c r="E62" s="23">
        <f t="shared" si="0"/>
        <v>56.04511012991596</v>
      </c>
    </row>
    <row r="63" spans="1:5" ht="36">
      <c r="A63" s="26" t="s">
        <v>37</v>
      </c>
      <c r="B63" s="28" t="s">
        <v>59</v>
      </c>
      <c r="C63" s="13">
        <v>155031688.11</v>
      </c>
      <c r="D63" s="42">
        <v>77515846.11</v>
      </c>
      <c r="E63" s="9">
        <f t="shared" si="0"/>
        <v>50.00000132553546</v>
      </c>
    </row>
    <row r="64" spans="1:5" s="6" customFormat="1" ht="63.75" customHeight="1">
      <c r="A64" s="26" t="s">
        <v>38</v>
      </c>
      <c r="B64" s="32" t="s">
        <v>60</v>
      </c>
      <c r="C64" s="13">
        <v>48093992.78</v>
      </c>
      <c r="D64" s="42">
        <v>16400252.94</v>
      </c>
      <c r="E64" s="9">
        <f t="shared" si="0"/>
        <v>34.10041876751826</v>
      </c>
    </row>
    <row r="65" spans="1:5" s="6" customFormat="1" ht="72" hidden="1">
      <c r="A65" s="26" t="s">
        <v>92</v>
      </c>
      <c r="B65" s="32" t="s">
        <v>93</v>
      </c>
      <c r="C65" s="13">
        <f>C66</f>
        <v>0</v>
      </c>
      <c r="D65" s="42"/>
      <c r="E65" s="9" t="e">
        <f t="shared" si="0"/>
        <v>#DIV/0!</v>
      </c>
    </row>
    <row r="66" spans="1:5" s="6" customFormat="1" ht="90" hidden="1">
      <c r="A66" s="26" t="s">
        <v>94</v>
      </c>
      <c r="B66" s="32" t="s">
        <v>95</v>
      </c>
      <c r="C66" s="13">
        <f>C67</f>
        <v>0</v>
      </c>
      <c r="D66" s="42"/>
      <c r="E66" s="9" t="e">
        <f t="shared" si="0"/>
        <v>#DIV/0!</v>
      </c>
    </row>
    <row r="67" spans="1:5" s="6" customFormat="1" ht="90" hidden="1">
      <c r="A67" s="26" t="s">
        <v>96</v>
      </c>
      <c r="B67" s="32" t="s">
        <v>95</v>
      </c>
      <c r="C67" s="13">
        <v>0</v>
      </c>
      <c r="D67" s="42"/>
      <c r="E67" s="9" t="e">
        <f t="shared" si="0"/>
        <v>#DIV/0!</v>
      </c>
    </row>
    <row r="68" spans="1:5" ht="36" hidden="1">
      <c r="A68" s="26" t="s">
        <v>97</v>
      </c>
      <c r="B68" s="32" t="s">
        <v>61</v>
      </c>
      <c r="C68" s="13">
        <v>0</v>
      </c>
      <c r="D68" s="42"/>
      <c r="E68" s="9" t="e">
        <f t="shared" si="0"/>
        <v>#DIV/0!</v>
      </c>
    </row>
    <row r="69" spans="1:5" ht="45" customHeight="1">
      <c r="A69" s="26" t="s">
        <v>39</v>
      </c>
      <c r="B69" s="28" t="s">
        <v>62</v>
      </c>
      <c r="C69" s="13">
        <f>141815875.25-955.48</f>
        <v>141814919.77</v>
      </c>
      <c r="D69" s="42">
        <v>82686326.41</v>
      </c>
      <c r="E69" s="9">
        <f t="shared" si="0"/>
        <v>58.30580205813558</v>
      </c>
    </row>
    <row r="70" spans="1:5" ht="28.5" customHeight="1">
      <c r="A70" s="16" t="s">
        <v>63</v>
      </c>
      <c r="B70" s="28" t="s">
        <v>64</v>
      </c>
      <c r="C70" s="13">
        <v>50752342.66</v>
      </c>
      <c r="D70" s="42">
        <v>45164120.4</v>
      </c>
      <c r="E70" s="9">
        <f t="shared" si="0"/>
        <v>88.9892328765263</v>
      </c>
    </row>
    <row r="71" spans="1:5" ht="108" hidden="1">
      <c r="A71" s="16" t="s">
        <v>65</v>
      </c>
      <c r="B71" s="28" t="s">
        <v>66</v>
      </c>
      <c r="C71" s="13">
        <f>C72</f>
        <v>0</v>
      </c>
      <c r="D71" s="42">
        <f>D72</f>
        <v>0</v>
      </c>
      <c r="E71" s="23" t="e">
        <f t="shared" si="0"/>
        <v>#DIV/0!</v>
      </c>
    </row>
    <row r="72" spans="1:5" ht="126" hidden="1">
      <c r="A72" s="16" t="s">
        <v>67</v>
      </c>
      <c r="B72" s="28" t="s">
        <v>68</v>
      </c>
      <c r="C72" s="13">
        <f>C73</f>
        <v>0</v>
      </c>
      <c r="D72" s="42">
        <f>D73</f>
        <v>0</v>
      </c>
      <c r="E72" s="23" t="e">
        <f t="shared" si="0"/>
        <v>#DIV/0!</v>
      </c>
    </row>
    <row r="73" spans="1:5" ht="126" hidden="1">
      <c r="A73" s="16" t="s">
        <v>69</v>
      </c>
      <c r="B73" s="28" t="s">
        <v>68</v>
      </c>
      <c r="C73" s="13">
        <v>0</v>
      </c>
      <c r="D73" s="42">
        <v>0</v>
      </c>
      <c r="E73" s="23" t="e">
        <f t="shared" si="0"/>
        <v>#DIV/0!</v>
      </c>
    </row>
    <row r="74" spans="1:5" ht="90" hidden="1">
      <c r="A74" s="16" t="s">
        <v>83</v>
      </c>
      <c r="B74" s="28" t="s">
        <v>84</v>
      </c>
      <c r="C74" s="13">
        <f aca="true" t="shared" si="1" ref="C74:D76">C75</f>
        <v>0</v>
      </c>
      <c r="D74" s="42">
        <f t="shared" si="1"/>
        <v>0</v>
      </c>
      <c r="E74" s="23" t="e">
        <f t="shared" si="0"/>
        <v>#DIV/0!</v>
      </c>
    </row>
    <row r="75" spans="1:5" ht="102.75" customHeight="1" hidden="1">
      <c r="A75" s="16" t="s">
        <v>85</v>
      </c>
      <c r="B75" s="28" t="s">
        <v>86</v>
      </c>
      <c r="C75" s="13">
        <f t="shared" si="1"/>
        <v>0</v>
      </c>
      <c r="D75" s="42">
        <f t="shared" si="1"/>
        <v>0</v>
      </c>
      <c r="E75" s="23" t="e">
        <f t="shared" si="0"/>
        <v>#DIV/0!</v>
      </c>
    </row>
    <row r="76" spans="1:5" ht="72" hidden="1">
      <c r="A76" s="16" t="s">
        <v>87</v>
      </c>
      <c r="B76" s="28" t="s">
        <v>88</v>
      </c>
      <c r="C76" s="13">
        <f t="shared" si="1"/>
        <v>0</v>
      </c>
      <c r="D76" s="42">
        <f t="shared" si="1"/>
        <v>0</v>
      </c>
      <c r="E76" s="23" t="e">
        <f t="shared" si="0"/>
        <v>#DIV/0!</v>
      </c>
    </row>
    <row r="77" spans="1:5" ht="66.75" customHeight="1" hidden="1">
      <c r="A77" s="16" t="s">
        <v>89</v>
      </c>
      <c r="B77" s="28" t="s">
        <v>88</v>
      </c>
      <c r="C77" s="13">
        <v>0</v>
      </c>
      <c r="D77" s="42">
        <v>0</v>
      </c>
      <c r="E77" s="23" t="e">
        <f t="shared" si="0"/>
        <v>#DIV/0!</v>
      </c>
    </row>
    <row r="78" spans="1:5" ht="48.75" customHeight="1" hidden="1">
      <c r="A78" s="15" t="s">
        <v>70</v>
      </c>
      <c r="B78" s="27" t="s">
        <v>157</v>
      </c>
      <c r="C78" s="12">
        <f aca="true" t="shared" si="2" ref="C78:D80">C79</f>
        <v>0</v>
      </c>
      <c r="D78" s="41">
        <f t="shared" si="2"/>
        <v>0</v>
      </c>
      <c r="E78" s="23" t="e">
        <f aca="true" t="shared" si="3" ref="E78:E102">D78/C78*100</f>
        <v>#DIV/0!</v>
      </c>
    </row>
    <row r="79" spans="1:5" ht="48" customHeight="1" hidden="1">
      <c r="A79" s="16" t="s">
        <v>71</v>
      </c>
      <c r="B79" s="28" t="s">
        <v>158</v>
      </c>
      <c r="C79" s="13">
        <f t="shared" si="2"/>
        <v>0</v>
      </c>
      <c r="D79" s="42">
        <f t="shared" si="2"/>
        <v>0</v>
      </c>
      <c r="E79" s="23" t="e">
        <f t="shared" si="3"/>
        <v>#DIV/0!</v>
      </c>
    </row>
    <row r="80" spans="1:5" ht="108" hidden="1">
      <c r="A80" s="16" t="s">
        <v>72</v>
      </c>
      <c r="B80" s="28" t="s">
        <v>159</v>
      </c>
      <c r="C80" s="13">
        <f t="shared" si="2"/>
        <v>0</v>
      </c>
      <c r="D80" s="42">
        <f t="shared" si="2"/>
        <v>0</v>
      </c>
      <c r="E80" s="23" t="e">
        <f t="shared" si="3"/>
        <v>#DIV/0!</v>
      </c>
    </row>
    <row r="81" spans="1:5" ht="108" hidden="1">
      <c r="A81" s="16" t="s">
        <v>73</v>
      </c>
      <c r="B81" s="28" t="s">
        <v>159</v>
      </c>
      <c r="C81" s="13">
        <v>0</v>
      </c>
      <c r="D81" s="42">
        <v>0</v>
      </c>
      <c r="E81" s="23" t="e">
        <f t="shared" si="3"/>
        <v>#DIV/0!</v>
      </c>
    </row>
    <row r="82" spans="1:5" ht="121.5" hidden="1">
      <c r="A82" s="15" t="s">
        <v>74</v>
      </c>
      <c r="B82" s="27" t="s">
        <v>75</v>
      </c>
      <c r="C82" s="12">
        <f>C83</f>
        <v>0</v>
      </c>
      <c r="D82" s="41">
        <f>D83</f>
        <v>0</v>
      </c>
      <c r="E82" s="23" t="e">
        <f t="shared" si="3"/>
        <v>#DIV/0!</v>
      </c>
    </row>
    <row r="83" spans="1:5" ht="90" hidden="1">
      <c r="A83" s="16" t="s">
        <v>76</v>
      </c>
      <c r="B83" s="28" t="s">
        <v>77</v>
      </c>
      <c r="C83" s="13">
        <f>C84</f>
        <v>0</v>
      </c>
      <c r="D83" s="42">
        <f>D84</f>
        <v>0</v>
      </c>
      <c r="E83" s="23" t="e">
        <f t="shared" si="3"/>
        <v>#DIV/0!</v>
      </c>
    </row>
    <row r="84" spans="1:5" ht="108" hidden="1">
      <c r="A84" s="16" t="s">
        <v>78</v>
      </c>
      <c r="B84" s="28" t="s">
        <v>79</v>
      </c>
      <c r="C84" s="13">
        <f>SUM(C85:C86)</f>
        <v>0</v>
      </c>
      <c r="D84" s="42">
        <f>SUM(D85:D86)</f>
        <v>0</v>
      </c>
      <c r="E84" s="23" t="e">
        <f t="shared" si="3"/>
        <v>#DIV/0!</v>
      </c>
    </row>
    <row r="85" spans="1:5" ht="90" hidden="1">
      <c r="A85" s="16" t="s">
        <v>80</v>
      </c>
      <c r="B85" s="28" t="s">
        <v>81</v>
      </c>
      <c r="C85" s="13">
        <v>0</v>
      </c>
      <c r="D85" s="42">
        <v>0</v>
      </c>
      <c r="E85" s="23" t="e">
        <f t="shared" si="3"/>
        <v>#DIV/0!</v>
      </c>
    </row>
    <row r="86" spans="1:5" ht="0.75" customHeight="1" hidden="1">
      <c r="A86" s="16" t="s">
        <v>82</v>
      </c>
      <c r="B86" s="28" t="s">
        <v>164</v>
      </c>
      <c r="C86" s="13">
        <v>0</v>
      </c>
      <c r="D86" s="42">
        <v>0</v>
      </c>
      <c r="E86" s="23" t="e">
        <f t="shared" si="3"/>
        <v>#DIV/0!</v>
      </c>
    </row>
    <row r="87" spans="1:5" ht="42" customHeight="1" hidden="1">
      <c r="A87" s="15" t="s">
        <v>100</v>
      </c>
      <c r="B87" s="27" t="s">
        <v>101</v>
      </c>
      <c r="C87" s="12">
        <f aca="true" t="shared" si="4" ref="C87:D89">C88</f>
        <v>0</v>
      </c>
      <c r="D87" s="41">
        <f t="shared" si="4"/>
        <v>0</v>
      </c>
      <c r="E87" s="23" t="e">
        <f t="shared" si="3"/>
        <v>#DIV/0!</v>
      </c>
    </row>
    <row r="88" spans="1:5" ht="42" customHeight="1" hidden="1">
      <c r="A88" s="16" t="s">
        <v>71</v>
      </c>
      <c r="B88" s="28" t="s">
        <v>99</v>
      </c>
      <c r="C88" s="13">
        <f t="shared" si="4"/>
        <v>0</v>
      </c>
      <c r="D88" s="42">
        <f t="shared" si="4"/>
        <v>0</v>
      </c>
      <c r="E88" s="23" t="e">
        <f t="shared" si="3"/>
        <v>#DIV/0!</v>
      </c>
    </row>
    <row r="89" spans="1:5" ht="102.75" customHeight="1" hidden="1">
      <c r="A89" s="16" t="s">
        <v>72</v>
      </c>
      <c r="B89" s="28" t="s">
        <v>98</v>
      </c>
      <c r="C89" s="13">
        <f t="shared" si="4"/>
        <v>0</v>
      </c>
      <c r="D89" s="42">
        <f t="shared" si="4"/>
        <v>0</v>
      </c>
      <c r="E89" s="23" t="e">
        <f t="shared" si="3"/>
        <v>#DIV/0!</v>
      </c>
    </row>
    <row r="90" spans="1:5" ht="103.5" customHeight="1" hidden="1">
      <c r="A90" s="16" t="s">
        <v>73</v>
      </c>
      <c r="B90" s="28" t="s">
        <v>98</v>
      </c>
      <c r="C90" s="13">
        <v>0</v>
      </c>
      <c r="D90" s="42">
        <v>0</v>
      </c>
      <c r="E90" s="23" t="e">
        <f t="shared" si="3"/>
        <v>#DIV/0!</v>
      </c>
    </row>
    <row r="91" spans="1:5" ht="96.75" customHeight="1" hidden="1">
      <c r="A91" s="15" t="s">
        <v>102</v>
      </c>
      <c r="B91" s="27" t="s">
        <v>75</v>
      </c>
      <c r="C91" s="12">
        <f>C92</f>
        <v>0</v>
      </c>
      <c r="D91" s="41">
        <f>D92</f>
        <v>0</v>
      </c>
      <c r="E91" s="23" t="e">
        <f t="shared" si="3"/>
        <v>#DIV/0!</v>
      </c>
    </row>
    <row r="92" spans="1:5" ht="115.5" customHeight="1" hidden="1">
      <c r="A92" s="16" t="s">
        <v>76</v>
      </c>
      <c r="B92" s="28" t="s">
        <v>103</v>
      </c>
      <c r="C92" s="13">
        <f>C93</f>
        <v>0</v>
      </c>
      <c r="D92" s="42">
        <f>D93</f>
        <v>0</v>
      </c>
      <c r="E92" s="23" t="e">
        <f t="shared" si="3"/>
        <v>#DIV/0!</v>
      </c>
    </row>
    <row r="93" spans="1:5" ht="107.25" customHeight="1" hidden="1">
      <c r="A93" s="16" t="s">
        <v>78</v>
      </c>
      <c r="B93" s="28" t="s">
        <v>79</v>
      </c>
      <c r="C93" s="13">
        <f>SUM(C94:C94)</f>
        <v>0</v>
      </c>
      <c r="D93" s="42">
        <f>SUM(D94:D94)</f>
        <v>0</v>
      </c>
      <c r="E93" s="23" t="e">
        <f t="shared" si="3"/>
        <v>#DIV/0!</v>
      </c>
    </row>
    <row r="94" spans="1:5" ht="108" customHeight="1" hidden="1">
      <c r="A94" s="16" t="s">
        <v>80</v>
      </c>
      <c r="B94" s="28" t="s">
        <v>79</v>
      </c>
      <c r="C94" s="13">
        <v>0</v>
      </c>
      <c r="D94" s="42">
        <v>0</v>
      </c>
      <c r="E94" s="23" t="e">
        <f t="shared" si="3"/>
        <v>#DIV/0!</v>
      </c>
    </row>
    <row r="95" spans="1:5" ht="36" customHeight="1">
      <c r="A95" s="11" t="s">
        <v>70</v>
      </c>
      <c r="B95" s="27" t="s">
        <v>101</v>
      </c>
      <c r="C95" s="12">
        <f>C96</f>
        <v>60000</v>
      </c>
      <c r="D95" s="41">
        <f>D96</f>
        <v>81700.12</v>
      </c>
      <c r="E95" s="23">
        <f t="shared" si="3"/>
        <v>136.16686666666666</v>
      </c>
    </row>
    <row r="96" spans="1:5" ht="37.5" customHeight="1">
      <c r="A96" s="26" t="s">
        <v>71</v>
      </c>
      <c r="B96" s="28" t="s">
        <v>99</v>
      </c>
      <c r="C96" s="13">
        <v>60000</v>
      </c>
      <c r="D96" s="42">
        <v>81700.12</v>
      </c>
      <c r="E96" s="9">
        <f t="shared" si="3"/>
        <v>136.16686666666666</v>
      </c>
    </row>
    <row r="97" spans="1:5" ht="144" customHeight="1">
      <c r="A97" s="11" t="s">
        <v>144</v>
      </c>
      <c r="B97" s="35" t="s">
        <v>145</v>
      </c>
      <c r="C97" s="12">
        <f>C98</f>
        <v>1.13</v>
      </c>
      <c r="D97" s="41">
        <f>D98</f>
        <v>1.13</v>
      </c>
      <c r="E97" s="23">
        <f t="shared" si="3"/>
        <v>100</v>
      </c>
    </row>
    <row r="98" spans="1:5" ht="165.75" customHeight="1">
      <c r="A98" s="26" t="s">
        <v>146</v>
      </c>
      <c r="B98" s="33" t="s">
        <v>147</v>
      </c>
      <c r="C98" s="13">
        <f>C99</f>
        <v>1.13</v>
      </c>
      <c r="D98" s="42">
        <v>1.13</v>
      </c>
      <c r="E98" s="9">
        <f t="shared" si="3"/>
        <v>100</v>
      </c>
    </row>
    <row r="99" spans="1:5" ht="155.25" customHeight="1">
      <c r="A99" s="26" t="s">
        <v>148</v>
      </c>
      <c r="B99" s="33" t="s">
        <v>149</v>
      </c>
      <c r="C99" s="13">
        <v>1.13</v>
      </c>
      <c r="D99" s="42">
        <v>1.13</v>
      </c>
      <c r="E99" s="9">
        <f t="shared" si="3"/>
        <v>100</v>
      </c>
    </row>
    <row r="100" spans="1:5" ht="97.5" customHeight="1">
      <c r="A100" s="11" t="s">
        <v>74</v>
      </c>
      <c r="B100" s="27" t="s">
        <v>75</v>
      </c>
      <c r="C100" s="12">
        <f>C101</f>
        <v>-4634.22</v>
      </c>
      <c r="D100" s="41">
        <f>D101</f>
        <v>-4634.22</v>
      </c>
      <c r="E100" s="23">
        <f t="shared" si="3"/>
        <v>100</v>
      </c>
    </row>
    <row r="101" spans="1:5" ht="84" customHeight="1">
      <c r="A101" s="26" t="s">
        <v>76</v>
      </c>
      <c r="B101" s="28" t="s">
        <v>77</v>
      </c>
      <c r="C101" s="13">
        <v>-4634.22</v>
      </c>
      <c r="D101" s="42">
        <v>-4634.22</v>
      </c>
      <c r="E101" s="9">
        <f t="shared" si="3"/>
        <v>100</v>
      </c>
    </row>
    <row r="102" spans="1:5" ht="36" customHeight="1">
      <c r="A102" s="50" t="s">
        <v>165</v>
      </c>
      <c r="B102" s="51"/>
      <c r="C102" s="23">
        <f>C13+C61</f>
        <v>475640170.3</v>
      </c>
      <c r="D102" s="39">
        <f>D13+D61</f>
        <v>258154400.01999998</v>
      </c>
      <c r="E102" s="23">
        <f t="shared" si="3"/>
        <v>54.27514666332209</v>
      </c>
    </row>
    <row r="103" spans="4:5" ht="18">
      <c r="D103" s="37"/>
      <c r="E103" s="4"/>
    </row>
    <row r="107" ht="18">
      <c r="C107" s="8"/>
    </row>
  </sheetData>
  <sheetProtection/>
  <mergeCells count="13">
    <mergeCell ref="A102:B102"/>
    <mergeCell ref="A10:A11"/>
    <mergeCell ref="B10:B11"/>
    <mergeCell ref="C10:C11"/>
    <mergeCell ref="D10:D11"/>
    <mergeCell ref="E10:E11"/>
    <mergeCell ref="A9:E9"/>
    <mergeCell ref="C4:E4"/>
    <mergeCell ref="C1:E1"/>
    <mergeCell ref="C2:E2"/>
    <mergeCell ref="C3:E3"/>
    <mergeCell ref="C6:E6"/>
    <mergeCell ref="A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2023-04-27T07:43:09Z</cp:lastPrinted>
  <dcterms:created xsi:type="dcterms:W3CDTF">2009-08-21T08:27:43Z</dcterms:created>
  <dcterms:modified xsi:type="dcterms:W3CDTF">2023-08-17T06:24:19Z</dcterms:modified>
  <cp:category/>
  <cp:version/>
  <cp:contentType/>
  <cp:contentStatus/>
</cp:coreProperties>
</file>