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0"/>
  </bookViews>
  <sheets>
    <sheet name="доходы" sheetId="1" r:id="rId1"/>
  </sheets>
  <definedNames>
    <definedName name="_xlnm.Print_Area" localSheetId="0">'доходы'!$A$1:$G$33</definedName>
  </definedNames>
  <calcPr fullCalcOnLoad="1"/>
</workbook>
</file>

<file path=xl/sharedStrings.xml><?xml version="1.0" encoding="utf-8"?>
<sst xmlns="http://schemas.openxmlformats.org/spreadsheetml/2006/main" count="384" uniqueCount="331">
  <si>
    <t>Наименование</t>
  </si>
  <si>
    <t>Прочие неналоговые доходы</t>
  </si>
  <si>
    <t>000 1 00 00000 00 0000 000</t>
  </si>
  <si>
    <t>Налоги на имущество</t>
  </si>
  <si>
    <t>000 1 17 00000 00 0000 000</t>
  </si>
  <si>
    <t>000 2 00 00000 00 0000 000</t>
  </si>
  <si>
    <t>000 2 02 00000 00 0000 000</t>
  </si>
  <si>
    <t>4</t>
  </si>
  <si>
    <t>5</t>
  </si>
  <si>
    <t>6</t>
  </si>
  <si>
    <t>7</t>
  </si>
  <si>
    <t>Исполнение бюджета на 01.11.2016</t>
  </si>
  <si>
    <t>%</t>
  </si>
  <si>
    <t>НАЛОГОВЫЕ И НЕНАЛОГОВЫЕ ДОХОДЫ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</si>
  <si>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</si>
  <si>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</si>
  <si>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</si>
  <si>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</si>
  <si>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</si>
  <si>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</si>
  <si>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182 1 01 02010 01 0000 110</t>
  </si>
  <si>
    <t>000 1 01 02020 01 0000 110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</si>
  <si>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</si>
  <si>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182 1 01 02020 01 0000 110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</si>
  <si>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</si>
  <si>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</si>
  <si>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182 1 01 02030 01 0000 110</t>
  </si>
  <si>
    <t>000 1 01 02040 01 0000 110</t>
  </si>
  <si>
    <t>182 1 01 02040 01 0000 110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</si>
  <si>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</si>
  <si>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</si>
  <si>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</si>
  <si>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 xml:space="preserve">Акцизы по подакцизным товарам (продукции), производимым на территории Российской Федерации </t>
  </si>
  <si>
    <t>000 1 03 02230 01 0000 110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</si>
  <si>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</si>
  <si>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100 1 03 02230 01 0000 110</t>
  </si>
  <si>
    <t>000 1 03 02240 01 0000 110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</si>
  <si>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</si>
  <si>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100 1 03 02240 01 0000 110</t>
  </si>
  <si>
    <t>000 1 03 02250 01 0000 110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</si>
  <si>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</si>
  <si>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</si>
  <si>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>000 1 05 00000 00 0000 000</t>
  </si>
  <si>
    <r>
      <t xml:space="preserve">НАЛОГИ НА СОВОКУПНЫЙ ДОХОД                            </t>
    </r>
  </si>
  <si>
    <t>000 1 05 02000 02 0000 110</t>
  </si>
  <si>
    <r>
      <t xml:space="preserve">Единый налог на вмененный доход для отдельных видов деятельности                                                        </t>
    </r>
  </si>
  <si>
    <t>000 1 05 02010 02 0000 110</t>
  </si>
  <si>
    <t>182 1 05 02010 02 0000 110</t>
  </si>
  <si>
    <t>000 1 05 03000 01 0000 110</t>
  </si>
  <si>
    <t xml:space="preserve">Единый сельскохозяйственный налог                                                         </t>
  </si>
  <si>
    <t>000 1 05 03010 01 0000 110</t>
  </si>
  <si>
    <t>182 1 05 03010 01 0000 110</t>
  </si>
  <si>
    <t>000 1 08 00000 00 0000 000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</si>
  <si>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</si>
  <si>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</si>
  <si>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</si>
  <si>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</si>
  <si>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182 1 08 03010 01 0000 110</t>
  </si>
  <si>
    <t>000 1 08 07000 01 0000 110</t>
  </si>
  <si>
    <t>Государственная пошлина 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</si>
  <si>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</si>
  <si>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</si>
  <si>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</si>
  <si>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</si>
  <si>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</si>
  <si>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                                          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</si>
  <si>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</si>
  <si>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</si>
  <si>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</si>
  <si>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</si>
  <si>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041 1 11 05013 10 0000 120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</si>
  <si>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</si>
  <si>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000 1 11 05013 13 0000 120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</si>
  <si>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</si>
  <si>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041 1 11 05013 13 0000 120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</si>
  <si>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</si>
  <si>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</si>
  <si>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</si>
  <si>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</si>
  <si>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</si>
  <si>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041 1 11 05025 05 0000 120</t>
  </si>
  <si>
    <t>000 1 11 05030 00 0000 120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</si>
  <si>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                                                                                          </t>
  </si>
  <si>
    <t>000 1 11 05035 05 0000 120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</si>
  <si>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   </t>
  </si>
  <si>
    <t>041 1 11 05035 05 0000 120</t>
  </si>
  <si>
    <t>000 1 12 00000 00 0000 000</t>
  </si>
  <si>
    <t>ПЛАТЕЖИ ПРИ ПОЛЬЗОВАНИИ ПРИРОДНЫМИ РЕСУРСАМИ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</si>
  <si>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</si>
  <si>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</si>
  <si>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000 1 12 01010 01 0000 120</t>
  </si>
  <si>
    <t>Плата за выбросы загрязняющих веществ в атмосферный воздух стационарными объектами</t>
  </si>
  <si>
    <t>048 1 12 01010 01 0000 120</t>
  </si>
  <si>
    <t>000 1 12 01030 01 0000 120</t>
  </si>
  <si>
    <t>Плата за сбросы загрязняющих веществ в водные объекты</t>
  </si>
  <si>
    <t>048 1 12 01030 01 0000 120</t>
  </si>
  <si>
    <t>000 1 12 01040 01 0000 120</t>
  </si>
  <si>
    <t>Плата за размещение отходов производства и потребления</t>
  </si>
  <si>
    <t>048 1 12 01040 01 0000 120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</si>
  <si>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</si>
  <si>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</si>
  <si>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</si>
  <si>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000 1 13 01990 00 0000 130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</si>
  <si>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</si>
  <si>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</si>
  <si>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</si>
  <si>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</si>
  <si>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</si>
  <si>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000 1 13 02000 00 0000 130</t>
  </si>
  <si>
    <t>000 1 13 02990 00 0000 130</t>
  </si>
  <si>
    <t xml:space="preserve">Прочие доходы от компенсации затрат государства </t>
  </si>
  <si>
    <t>000 1 13 02995 05 0000 130</t>
  </si>
  <si>
    <t>Прочие доходы от компенсации затрат бюджетов муниципальных районов</t>
  </si>
  <si>
    <t>035 1 13 02995 05 0000 130</t>
  </si>
  <si>
    <t xml:space="preserve">Прочие доходы от компенсации затрат бюджетов муниципальных районов 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</si>
  <si>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</si>
  <si>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</si>
  <si>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</si>
  <si>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</si>
  <si>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</si>
  <si>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000 1 14 02053 05 0000 410</t>
  </si>
  <si>
    <t>041 1 14 02053 05 0000 410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</si>
  <si>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</si>
  <si>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</si>
  <si>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000 1 14 06010 00 0000 430</t>
  </si>
  <si>
    <t xml:space="preserve">Доходы от продажи земельных участков, государственная собственность на которые не разграничена </t>
  </si>
  <si>
    <t>000 1 14 06013 10 0000 430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</si>
  <si>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</si>
  <si>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041 1 14 06013 10 0000 430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</si>
  <si>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</si>
  <si>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</si>
  <si>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</si>
  <si>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041 1 14 06013 13 0000 430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</si>
  <si>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</si>
  <si>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</si>
  <si>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</si>
  <si>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</si>
  <si>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</si>
  <si>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</si>
  <si>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</si>
  <si>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</si>
  <si>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</si>
  <si>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182 1 16 03030 01 0000 140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</si>
  <si>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</si>
  <si>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</si>
  <si>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</si>
  <si>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</si>
  <si>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188 1 16 08020 01 0000 140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</si>
  <si>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</si>
  <si>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</si>
  <si>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</si>
  <si>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</si>
  <si>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321 1 16 25060 01 0000 140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</si>
  <si>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</si>
  <si>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</si>
  <si>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</si>
  <si>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000 1 16 90000 00 0000 140</t>
  </si>
  <si>
    <t xml:space="preserve">Прочие поступления от денежных взысканий (штрафов) и иных сумм в возмещение ущерба                          </t>
  </si>
  <si>
    <t>000 1 16 90050 05 0000 140</t>
  </si>
  <si>
    <t>035 1 16 90050 05 0000 140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</si>
  <si>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</si>
  <si>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188 1 16 90050 05 0000 140</t>
  </si>
  <si>
    <t>ПРОЧИЕ НЕНАЛОГОВЫЕ ДОХОДЫ</t>
  </si>
  <si>
    <t>000 1 17 05000 00 0000 180</t>
  </si>
  <si>
    <t>000 1 17 05050 05 0000 180</t>
  </si>
  <si>
    <t>Прочие неналоговые доходы бюджетов муниципальных районов</t>
  </si>
  <si>
    <t>041 1 17 05050 05 0000 180</t>
  </si>
  <si>
    <t xml:space="preserve">БЕЗМОЗМЕЗДНЫЕ ПОСТУПЛЕНИЯ </t>
  </si>
  <si>
    <t xml:space="preserve">Безвозмездные поступления от других бюджетов бюджетной системы Российской Федерации  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</si>
  <si>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</si>
  <si>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</si>
  <si>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</si>
  <si>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 на выравнивание бюджетной обеспеченности</t>
  </si>
  <si>
    <t>000 2 02 01001 05 0000 151</t>
  </si>
  <si>
    <t>Дотации бюджетам муниципальных районов на выравнивание бюджетной обеспеченности</t>
  </si>
  <si>
    <t>037 2 02 01001 05 0000 151</t>
  </si>
  <si>
    <t>000 2 02 02000 00 0000 151</t>
  </si>
  <si>
    <t>Субсидии бюджетам бюджетной системы Российской Федерации (межбюджетные субсидии)</t>
  </si>
  <si>
    <t>000 2 02 02999 00 0000 151</t>
  </si>
  <si>
    <t xml:space="preserve">Прочие субсидии  </t>
  </si>
  <si>
    <t>000 2 02 02999 05 0000 151</t>
  </si>
  <si>
    <t xml:space="preserve">Прочие субсидии бюджетам муниципальных районов  </t>
  </si>
  <si>
    <t>035 2 02 02999 05 0000 151</t>
  </si>
  <si>
    <t xml:space="preserve">Прочие субсидии бюджетам муниципальных районов </t>
  </si>
  <si>
    <t>039 2 02 02999 05 0000 151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</si>
  <si>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</si>
  <si>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</si>
  <si>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</si>
  <si>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</si>
  <si>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</si>
  <si>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</si>
  <si>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035 2 02 03007 05 0000 151</t>
  </si>
  <si>
    <t>000 2 02 03024 00 0000 151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</si>
  <si>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</si>
  <si>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</si>
  <si>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</si>
  <si>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035 2 02 03024 05 0000 151</t>
  </si>
  <si>
    <t>039 2 02 03024 05 0000 151</t>
  </si>
  <si>
    <t>000 2 02 03999 00 0000 151</t>
  </si>
  <si>
    <t>Прочие субвенции</t>
  </si>
  <si>
    <t>000 2 02 03999 05 0000 151</t>
  </si>
  <si>
    <t xml:space="preserve">Прочие субвенции бюджетам муниципальных районов </t>
  </si>
  <si>
    <t>039 2 02 03999 05 0000 151</t>
  </si>
  <si>
    <t>000 2 02 04000 00 0000 151</t>
  </si>
  <si>
    <t xml:space="preserve">Иные межбюджетные трансферты  </t>
  </si>
  <si>
    <t>000 2 02 04014 00 0000 151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</si>
  <si>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</si>
  <si>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000 2 02 04014 05 0000 151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</si>
  <si>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</si>
  <si>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035 2 02 04014 05 0000 151</t>
  </si>
  <si>
    <t xml:space="preserve">037 2 02 04014 05 0000 151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</si>
  <si>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</si>
  <si>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041 2 02 04014 05 0000 151 </t>
  </si>
  <si>
    <t xml:space="preserve">043 2 02 04014 05 0000 151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</si>
  <si>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</si>
  <si>
    <t>Код классификации доходов бюджетов Российской Федерации</t>
  </si>
  <si>
    <t>000 1 03 02260 01 0000 110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</si>
  <si>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</si>
  <si>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</si>
  <si>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</si>
  <si>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</si>
  <si>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</si>
  <si>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</si>
  <si>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182 1 05 04020 02 0000 110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</si>
  <si>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</si>
  <si>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t>000 1 05 02020 02 1000 110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</si>
  <si>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</si>
  <si>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000 1 06 00000 00 0000 000</t>
  </si>
  <si>
    <t>НАЛОГ НА ИМУЩЕСТВО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</si>
  <si>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</si>
  <si>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</si>
  <si>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</si>
  <si>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182 1 06 01030 05 0000 110</t>
  </si>
  <si>
    <t>000 1 09 00000 00 0000 000</t>
  </si>
  <si>
    <t xml:space="preserve">ЗАДОЛЖЕННОСТЬ И ПЕРЕРАСЧЕТЫ ПО ОТМЕНЕННЫМ НАЛОГАМ, СБОРАМ И ИНЫМ ОБЯЗАТЕЛЬНЫМ ПЛАТЕЖАМ              </t>
  </si>
  <si>
    <t>182 1 09 07053 05 0000 110</t>
  </si>
  <si>
    <t>Прочие местные налоги и сборы, мобилизуемые на территориях муниципальных районов</t>
  </si>
  <si>
    <t>000 1 09 01000 00 0000 000</t>
  </si>
  <si>
    <t>Налог на прибыль организаций,зачислявшийся до 1 января 2005 года в местные бюджеты</t>
  </si>
  <si>
    <t>000 1 09 01030 05 1000 110</t>
  </si>
  <si>
    <t>Налог на прибыль организаций, зачислявшийся до 1 января 2005 года в местные бюджеты, мобилизуемый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</si>
  <si>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182 1 09 01030 05 1000 110</t>
  </si>
  <si>
    <t>000 1 09 04000 00 0000 110</t>
  </si>
  <si>
    <t>000 1 09 04010 02 1000 110</t>
  </si>
  <si>
    <t>Налоги на имущество предприятий</t>
  </si>
  <si>
    <t>1821 09 04010 02 1000 110</t>
  </si>
  <si>
    <t>000 1 09 04050 00 0000 110</t>
  </si>
  <si>
    <t>000 1 09 04053 05 3000 110</t>
  </si>
  <si>
    <t>Земельный налог (по обязательствам, возникшим до 1 января 2006 года), мобилизуемый на межселенных территориях (суммы денежных взысканий (штрафов) по соответствующему платежу согласно законодательству Российской Федерации)</t>
  </si>
  <si>
    <t>182 1 09 04053 05 3000 110</t>
  </si>
  <si>
    <t>000 1 09 06000 02 0000 110</t>
  </si>
  <si>
    <t>Прочие налоги и сборы (по отменённым налогам и сборам субъектов Российской Федерации)</t>
  </si>
  <si>
    <t>000 1 09 06010 02 1000 110</t>
  </si>
  <si>
    <t>Налог с продаж (сумма платежа (перерасчеты, недоимка и задолженность по соответствующему платежу, в том числе по отмененному)</t>
  </si>
  <si>
    <t>000 1 12 01020 01 0000 120</t>
  </si>
  <si>
    <t>Плата за выбросы загрязняющих веществ в атмосферный воздух передвижными объектами (федеральные казенные учреждения)</t>
  </si>
  <si>
    <t>0481 12 01020 01 0000 120</t>
  </si>
  <si>
    <t>000 1 16 21000 00 0000 140</t>
  </si>
  <si>
    <t>Денежные взыскания (штрафы) и иные суммы,взыскиваемые с лиц, виновных в соверщении преступлений и в возмещению ущерба имуществу</t>
  </si>
  <si>
    <t>000 1 16 21000 05 0000 140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</si>
  <si>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</si>
  <si>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 (федеральные государственные органы, Банк России, органы управления государственными внебюджетными фондами Российской Федерации)</t>
  </si>
  <si>
    <t>041 1 16 25030 01 0000 140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</si>
  <si>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</si>
  <si>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казенные учреждения)</t>
  </si>
  <si>
    <t>041 1 16 28000 01 0000 140</t>
  </si>
  <si>
    <t>000 1 16 30000 01 6000 140</t>
  </si>
  <si>
    <t>Денежные взыскания (штрафы) за правонарушения в области дорожного движения</t>
  </si>
  <si>
    <t>000 1 16 33000 00 0000 140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</si>
  <si>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</si>
  <si>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000 1 16 33000 05 0000 140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</si>
  <si>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</si>
  <si>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415 1 16 90050 05 0000 140</t>
  </si>
  <si>
    <t>041 1 13 02995 05 0000 130</t>
  </si>
  <si>
    <t>039 1 13 02995 05 0000 130</t>
  </si>
  <si>
    <t>037 1 13 02995 05 0000 130</t>
  </si>
  <si>
    <t>000 2 02 02008 00 0000 151</t>
  </si>
  <si>
    <t xml:space="preserve">Субсидии бюджетам на обеспечение жильем молодых семей </t>
  </si>
  <si>
    <t>000 2 02 02008 05 0000 151</t>
  </si>
  <si>
    <t>Субсидии бюджетам муниципальных районов на обеспечение жильем молодых семей</t>
  </si>
  <si>
    <t>000 2 02 02051 00 0000 151</t>
  </si>
  <si>
    <t>Субсидии бюджетам на реализацию федеральных целевых программ</t>
  </si>
  <si>
    <t>000 2 02 02051 05 0000 151</t>
  </si>
  <si>
    <t>Субсидии бюджетам муниципальных районов на реализацию федеральных целевых программ</t>
  </si>
  <si>
    <t>044 2 02 03024 05 0000 151</t>
  </si>
  <si>
    <t>000 2 02 03121 00 0000 151</t>
  </si>
  <si>
    <t>Субвенции бюджетам на проведение Всероссийской сельскохозяйственной переписи в 2016 году</t>
  </si>
  <si>
    <t>000 2 02 03121 05 0000 151</t>
  </si>
  <si>
    <t xml:space="preserve">Субвенции бюджетам муниципальных районов на проведение Всероссийской сельскохозяйственной переписи в 2016 году </t>
  </si>
  <si>
    <t>035 2 02 03121 05 0000 151</t>
  </si>
  <si>
    <t>000 2 19 00000 00 0000 151</t>
  </si>
  <si>
    <t xml:space="preserve">Возврат остатков субсидии, субвенции и иных межбюджетных трансфертов, имеющих целевое назначение, прошлых лет </t>
  </si>
  <si>
    <t>000 2 19 05000 05 0000 151</t>
  </si>
  <si>
    <t xml:space="preserve">Возврат остатков субсидии, субвенции и иных межбюджетных трансфертов, имеющих целевое назначение, прошлых лет, из бюджетов муниципальных районов </t>
  </si>
  <si>
    <t>035 2 19 05000 05 0000 151</t>
  </si>
  <si>
    <t>Возврат остатков субсидии, субвенции и иных межбюджетных трансфертов, имеющих целевое назначение, прошлых лет, из бюджетов муниципальных районов</t>
  </si>
  <si>
    <t>039 2 19 05000 05 0000 151</t>
  </si>
  <si>
    <t xml:space="preserve">Согласно проекта  решения о бюджете на 2017 год </t>
  </si>
  <si>
    <t>Отклонение      (+,-)</t>
  </si>
  <si>
    <t>000 1 09 07000 00 0000 110</t>
  </si>
  <si>
    <t>182 1 09 06010 02 1000 110</t>
  </si>
  <si>
    <t>Прочие налоги и сборы (по отмененным местным налогам и сборам)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</si>
  <si>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</si>
  <si>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</si>
  <si>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</si>
  <si>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</si>
  <si>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182 1 09 07033 05 0000 110</t>
  </si>
  <si>
    <t>000 1 09 07050 00 0000 110</t>
  </si>
  <si>
    <t>Прочие местные налоги и сборы</t>
  </si>
  <si>
    <t>000 1 09 07053 05 0000 110</t>
  </si>
  <si>
    <t>188 1 16 21000 05 0000 140</t>
  </si>
  <si>
    <t>1611 16 33000 05 0000 140</t>
  </si>
  <si>
    <t>в рублях</t>
  </si>
  <si>
    <t xml:space="preserve">ГОСУДАРСТВЕННАЯ ПОШЛИНА           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</si>
  <si>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3.5"/>
        <rFont val="Times New Roman"/>
        <family val="1"/>
      </rPr>
      <t xml:space="preserve"> </t>
    </r>
  </si>
  <si>
    <r>
      <t xml:space="preserve">Доходы от оказания платных услуг  (работ)                </t>
    </r>
    <r>
      <rPr>
        <i/>
        <sz val="13.5"/>
        <rFont val="Times New Roman"/>
        <family val="1"/>
      </rPr>
      <t xml:space="preserve"> </t>
    </r>
    <r>
      <rPr>
        <sz val="13.5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</si>
  <si>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3.5"/>
        <rFont val="Times New Roman"/>
        <family val="1"/>
      </rPr>
      <t xml:space="preserve">  </t>
    </r>
    <r>
      <rPr>
        <sz val="13.5"/>
        <rFont val="Times New Roman"/>
        <family val="1"/>
      </rPr>
      <t xml:space="preserve">            </t>
    </r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</si>
  <si>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</si>
  <si>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 xml:space="preserve">Доходы от компенсации затрат государства                                              </t>
  </si>
  <si>
    <r>
      <t>Доходы от реализации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3.5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</si>
  <si>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3.5"/>
        <rFont val="Times New Roman"/>
        <family val="1"/>
      </rPr>
      <t xml:space="preserve"> </t>
    </r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</si>
  <si>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 </t>
    </r>
    <r>
      <rPr>
        <i/>
        <sz val="13.5"/>
        <rFont val="Times New Roman"/>
        <family val="1"/>
      </rPr>
      <t xml:space="preserve">  </t>
    </r>
  </si>
  <si>
    <r>
      <t>Прочие субвенции бюджетам муниципальных районов</t>
    </r>
    <r>
      <rPr>
        <i/>
        <sz val="13.5"/>
        <rFont val="Times New Roman"/>
        <family val="1"/>
      </rPr>
      <t xml:space="preserve"> 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</si>
  <si>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  <r>
      <rPr>
        <i/>
        <sz val="13.5"/>
        <rFont val="Times New Roman"/>
        <family val="1"/>
      </rPr>
      <t xml:space="preserve"> 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</si>
  <si>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                                                 </t>
    </r>
  </si>
  <si>
    <t>Земельный налог (по обязательствам, возникшим до 1 января 2006 года)</t>
  </si>
  <si>
    <t>Денежные взыскания (штрафы) и иные суммы,взыскиваемые с лиц, виновных в соверщении преступлений и в возмещению ущерба имуществу, зачисляемые в бюджеты муниципальных районов</t>
  </si>
  <si>
    <t>ИТОГО:</t>
  </si>
  <si>
    <t xml:space="preserve">Утверждено решением о бюджете (с учетом внесенных изменений  на 01.11.2016) </t>
  </si>
  <si>
    <t>041 1 08 07150 01 0000 110</t>
  </si>
  <si>
    <t>Сведения о доходах бюджета по видам доходов на 2017 год в сравнении с утвержденным бюджетом на 01.11.2016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</si>
</sst>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#,##0.000"/>
    <numFmt numFmtId="179" formatCode="#,##0.0"/>
    <numFmt numFmtId="180" formatCode="[$-FC19]d\ mmmm\ yyyy\ &quot;г.&quot;"/>
    <numFmt numFmtId="181" formatCode="#,##0.0000"/>
    <numFmt numFmtId="182" formatCode="#,##0.00000"/>
    <numFmt numFmtId="183" formatCode="#,##0.000000"/>
  </numFmts>
  <fonts count="49"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i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2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top"/>
    </xf>
    <xf numFmtId="2" fontId="6" fillId="0" borderId="0" xfId="0" applyNumberFormat="1" applyFont="1" applyBorder="1" applyAlignment="1">
      <alignment horizontal="left" vertical="center" wrapText="1"/>
    </xf>
    <xf numFmtId="172" fontId="4" fillId="33" borderId="0" xfId="0" applyNumberFormat="1" applyFont="1" applyFill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shrinkToFit="1"/>
    </xf>
    <xf numFmtId="4" fontId="8" fillId="33" borderId="10" xfId="0" applyNumberFormat="1" applyFont="1" applyFill="1" applyBorder="1" applyAlignment="1">
      <alignment horizontal="center" vertical="center" wrapText="1" shrinkToFit="1"/>
    </xf>
    <xf numFmtId="4" fontId="8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>
      <alignment horizontal="center" vertical="top" shrinkToFit="1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>
      <alignment horizontal="center" vertical="top" shrinkToFit="1"/>
    </xf>
    <xf numFmtId="0" fontId="8" fillId="34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justify" vertical="top" wrapText="1"/>
    </xf>
    <xf numFmtId="49" fontId="10" fillId="0" borderId="14" xfId="0" applyNumberFormat="1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2" fontId="11" fillId="0" borderId="16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left" vertical="top" wrapText="1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2" fontId="9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justify" vertical="top" wrapText="1"/>
    </xf>
    <xf numFmtId="4" fontId="9" fillId="33" borderId="10" xfId="0" applyNumberFormat="1" applyFont="1" applyFill="1" applyBorder="1" applyAlignment="1">
      <alignment horizontal="center" vertical="center" shrinkToFit="1"/>
    </xf>
    <xf numFmtId="2" fontId="9" fillId="0" borderId="10" xfId="0" applyNumberFormat="1" applyFont="1" applyBorder="1" applyAlignment="1">
      <alignment horizontal="justify" vertical="top" wrapText="1"/>
    </xf>
    <xf numFmtId="4" fontId="9" fillId="0" borderId="18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justify" vertical="top" wrapText="1"/>
    </xf>
    <xf numFmtId="2" fontId="10" fillId="0" borderId="14" xfId="0" applyNumberFormat="1" applyFont="1" applyFill="1" applyBorder="1" applyAlignment="1">
      <alignment horizontal="justify" vertical="top" wrapText="1"/>
    </xf>
    <xf numFmtId="2" fontId="11" fillId="0" borderId="14" xfId="0" applyNumberFormat="1" applyFont="1" applyBorder="1" applyAlignment="1">
      <alignment horizontal="justify" vertical="top" wrapText="1"/>
    </xf>
    <xf numFmtId="2" fontId="11" fillId="0" borderId="17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top"/>
    </xf>
    <xf numFmtId="2" fontId="9" fillId="0" borderId="20" xfId="0" applyNumberFormat="1" applyFont="1" applyFill="1" applyBorder="1" applyAlignment="1">
      <alignment horizontal="left" vertical="center" wrapText="1"/>
    </xf>
    <xf numFmtId="2" fontId="9" fillId="0" borderId="2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tabSelected="1" zoomScale="95" zoomScaleNormal="95" zoomScalePageLayoutView="0" workbookViewId="0" topLeftCell="A1">
      <selection activeCell="A2" sqref="A2:G2"/>
    </sheetView>
  </sheetViews>
  <sheetFormatPr defaultColWidth="9.00390625" defaultRowHeight="12.75"/>
  <cols>
    <col min="1" max="1" width="31.75390625" style="4" customWidth="1"/>
    <col min="2" max="2" width="44.00390625" style="5" customWidth="1"/>
    <col min="3" max="3" width="21.875" style="13" customWidth="1"/>
    <col min="4" max="4" width="18.875" style="9" customWidth="1"/>
    <col min="5" max="5" width="23.00390625" style="8" customWidth="1"/>
    <col min="6" max="6" width="18.625" style="9" customWidth="1"/>
    <col min="7" max="7" width="18.00390625" style="9" customWidth="1"/>
    <col min="8" max="8" width="11.125" style="1" bestFit="1" customWidth="1"/>
    <col min="9" max="9" width="26.25390625" style="1" customWidth="1"/>
    <col min="10" max="16384" width="9.125" style="1" customWidth="1"/>
  </cols>
  <sheetData>
    <row r="1" spans="1:7" ht="20.25">
      <c r="A1" s="76"/>
      <c r="B1" s="76"/>
      <c r="C1" s="76"/>
      <c r="D1" s="76"/>
      <c r="E1" s="76"/>
      <c r="F1" s="76"/>
      <c r="G1" s="76"/>
    </row>
    <row r="2" spans="1:7" ht="32.25" customHeight="1">
      <c r="A2" s="80" t="s">
        <v>330</v>
      </c>
      <c r="B2" s="80"/>
      <c r="C2" s="80"/>
      <c r="D2" s="80"/>
      <c r="E2" s="80"/>
      <c r="F2" s="80"/>
      <c r="G2" s="80"/>
    </row>
    <row r="3" spans="1:7" ht="25.5" customHeight="1">
      <c r="A3" s="77"/>
      <c r="B3" s="77"/>
      <c r="C3" s="10"/>
      <c r="F3" s="11"/>
      <c r="G3" s="12" t="s">
        <v>312</v>
      </c>
    </row>
    <row r="4" spans="1:8" s="7" customFormat="1" ht="121.5" customHeight="1">
      <c r="A4" s="16" t="s">
        <v>215</v>
      </c>
      <c r="B4" s="17" t="s">
        <v>0</v>
      </c>
      <c r="C4" s="18" t="s">
        <v>328</v>
      </c>
      <c r="D4" s="19" t="s">
        <v>11</v>
      </c>
      <c r="E4" s="18" t="s">
        <v>297</v>
      </c>
      <c r="F4" s="20" t="s">
        <v>298</v>
      </c>
      <c r="G4" s="20" t="s">
        <v>12</v>
      </c>
      <c r="H4" s="6"/>
    </row>
    <row r="5" spans="1:9" ht="18.75">
      <c r="A5" s="17">
        <v>1</v>
      </c>
      <c r="B5" s="21">
        <v>2</v>
      </c>
      <c r="C5" s="22">
        <v>3</v>
      </c>
      <c r="D5" s="23" t="s">
        <v>7</v>
      </c>
      <c r="E5" s="24" t="s">
        <v>8</v>
      </c>
      <c r="F5" s="23" t="s">
        <v>9</v>
      </c>
      <c r="G5" s="23" t="s">
        <v>10</v>
      </c>
      <c r="I5" s="3"/>
    </row>
    <row r="6" spans="1:9" ht="34.5">
      <c r="A6" s="25" t="s">
        <v>2</v>
      </c>
      <c r="B6" s="26" t="s">
        <v>13</v>
      </c>
      <c r="C6" s="27">
        <f>C7+C17+C27+C38+C41+C48+C68+C81+C91+C104+C115+C146</f>
        <v>47340458.230000004</v>
      </c>
      <c r="D6" s="27">
        <f>D7+D17+D27+D38+D41+D48+D68+D81+D91+D104+D115+D146</f>
        <v>36307378.56999999</v>
      </c>
      <c r="E6" s="27">
        <f>E7+E17+E27+E38+E41+E48+E68+E81+E91+E104+E115+E146</f>
        <v>62787985.89</v>
      </c>
      <c r="F6" s="28">
        <f>E6-C6</f>
        <v>15447527.659999996</v>
      </c>
      <c r="G6" s="29">
        <f>E6/C6*100</f>
        <v>132.63071004710042</v>
      </c>
      <c r="I6" s="15"/>
    </row>
    <row r="7" spans="1:9" ht="21.75" customHeight="1">
      <c r="A7" s="25" t="s">
        <v>14</v>
      </c>
      <c r="B7" s="26" t="s">
        <v>15</v>
      </c>
      <c r="C7" s="27">
        <f>C8</f>
        <v>30369999.35</v>
      </c>
      <c r="D7" s="28">
        <v>21493795.24</v>
      </c>
      <c r="E7" s="27">
        <f>E8</f>
        <v>45712800</v>
      </c>
      <c r="F7" s="28">
        <f aca="true" t="shared" si="0" ref="F7:F77">E7-C7</f>
        <v>15342800.649999999</v>
      </c>
      <c r="G7" s="29">
        <f aca="true" t="shared" si="1" ref="G7:G77">E7/C7*100</f>
        <v>150.51959492386356</v>
      </c>
      <c r="I7" s="2"/>
    </row>
    <row r="8" spans="1:9" ht="26.25" customHeight="1">
      <c r="A8" s="22" t="s">
        <v>16</v>
      </c>
      <c r="B8" s="30" t="s">
        <v>17</v>
      </c>
      <c r="C8" s="31">
        <f>C9+C11+C13+C15</f>
        <v>30369999.35</v>
      </c>
      <c r="D8" s="31">
        <f>D9+D11+D13+D15</f>
        <v>21493795.24</v>
      </c>
      <c r="E8" s="31">
        <f>E9+E11+E13+E15</f>
        <v>45712800</v>
      </c>
      <c r="F8" s="32">
        <f t="shared" si="0"/>
        <v>15342800.649999999</v>
      </c>
      <c r="G8" s="33">
        <f t="shared" si="1"/>
        <v>150.51959492386356</v>
      </c>
      <c r="I8" s="3"/>
    </row>
    <row r="9" spans="1:9" ht="155.25">
      <c r="A9" s="22" t="s">
        <v>18</v>
      </c>
      <c r="B9" s="34" t="s">
        <v>19</v>
      </c>
      <c r="C9" s="35">
        <v>30019999.35</v>
      </c>
      <c r="D9" s="33">
        <v>21219170.59</v>
      </c>
      <c r="E9" s="35">
        <f>E10</f>
        <v>45132800</v>
      </c>
      <c r="F9" s="32">
        <f t="shared" si="0"/>
        <v>15112800.649999999</v>
      </c>
      <c r="G9" s="33">
        <f t="shared" si="1"/>
        <v>150.34244162966647</v>
      </c>
      <c r="I9" s="3"/>
    </row>
    <row r="10" spans="1:9" ht="155.25">
      <c r="A10" s="22" t="s">
        <v>20</v>
      </c>
      <c r="B10" s="34" t="s">
        <v>19</v>
      </c>
      <c r="C10" s="35">
        <v>30019999.35</v>
      </c>
      <c r="D10" s="33">
        <v>21219170.59</v>
      </c>
      <c r="E10" s="35">
        <v>45132800</v>
      </c>
      <c r="F10" s="32">
        <f t="shared" si="0"/>
        <v>15112800.649999999</v>
      </c>
      <c r="G10" s="33">
        <f t="shared" si="1"/>
        <v>150.34244162966647</v>
      </c>
      <c r="I10" s="3"/>
    </row>
    <row r="11" spans="1:9" ht="224.25">
      <c r="A11" s="22" t="s">
        <v>21</v>
      </c>
      <c r="B11" s="34" t="s">
        <v>22</v>
      </c>
      <c r="C11" s="35">
        <f>C12</f>
        <v>100000</v>
      </c>
      <c r="D11" s="33">
        <v>114709.49</v>
      </c>
      <c r="E11" s="35">
        <f>E12</f>
        <v>238000</v>
      </c>
      <c r="F11" s="32">
        <f t="shared" si="0"/>
        <v>138000</v>
      </c>
      <c r="G11" s="33">
        <f t="shared" si="1"/>
        <v>238</v>
      </c>
      <c r="I11" s="3"/>
    </row>
    <row r="12" spans="1:9" ht="224.25">
      <c r="A12" s="22" t="s">
        <v>23</v>
      </c>
      <c r="B12" s="34" t="s">
        <v>22</v>
      </c>
      <c r="C12" s="36">
        <v>100000</v>
      </c>
      <c r="D12" s="33">
        <v>114709.49</v>
      </c>
      <c r="E12" s="35">
        <v>238000</v>
      </c>
      <c r="F12" s="32">
        <f t="shared" si="0"/>
        <v>138000</v>
      </c>
      <c r="G12" s="33">
        <f t="shared" si="1"/>
        <v>238</v>
      </c>
      <c r="I12" s="3"/>
    </row>
    <row r="13" spans="1:9" ht="86.25">
      <c r="A13" s="22" t="s">
        <v>24</v>
      </c>
      <c r="B13" s="30" t="s">
        <v>25</v>
      </c>
      <c r="C13" s="36">
        <f>C14</f>
        <v>200000</v>
      </c>
      <c r="D13" s="33">
        <v>44253.66</v>
      </c>
      <c r="E13" s="37">
        <f>E14</f>
        <v>112000</v>
      </c>
      <c r="F13" s="32">
        <f t="shared" si="0"/>
        <v>-88000</v>
      </c>
      <c r="G13" s="33">
        <f t="shared" si="1"/>
        <v>56.00000000000001</v>
      </c>
      <c r="I13" s="3"/>
    </row>
    <row r="14" spans="1:9" ht="86.25">
      <c r="A14" s="22" t="s">
        <v>26</v>
      </c>
      <c r="B14" s="30" t="s">
        <v>25</v>
      </c>
      <c r="C14" s="37">
        <v>200000</v>
      </c>
      <c r="D14" s="33">
        <v>44253.66</v>
      </c>
      <c r="E14" s="37">
        <v>112000</v>
      </c>
      <c r="F14" s="32">
        <f t="shared" si="0"/>
        <v>-88000</v>
      </c>
      <c r="G14" s="33">
        <f t="shared" si="1"/>
        <v>56.00000000000001</v>
      </c>
      <c r="I14" s="3"/>
    </row>
    <row r="15" spans="1:9" ht="184.5" customHeight="1">
      <c r="A15" s="22" t="s">
        <v>27</v>
      </c>
      <c r="B15" s="34" t="s">
        <v>324</v>
      </c>
      <c r="C15" s="37">
        <f>C16</f>
        <v>50000</v>
      </c>
      <c r="D15" s="33">
        <v>115661.5</v>
      </c>
      <c r="E15" s="37">
        <f>E16</f>
        <v>230000</v>
      </c>
      <c r="F15" s="32">
        <f t="shared" si="0"/>
        <v>180000</v>
      </c>
      <c r="G15" s="33">
        <f t="shared" si="1"/>
        <v>459.99999999999994</v>
      </c>
      <c r="I15" s="3"/>
    </row>
    <row r="16" spans="1:9" ht="183.75" customHeight="1">
      <c r="A16" s="22" t="s">
        <v>28</v>
      </c>
      <c r="B16" s="34" t="s">
        <v>324</v>
      </c>
      <c r="C16" s="37">
        <v>50000</v>
      </c>
      <c r="D16" s="33">
        <v>115661.5</v>
      </c>
      <c r="E16" s="37">
        <v>230000</v>
      </c>
      <c r="F16" s="32">
        <f t="shared" si="0"/>
        <v>180000</v>
      </c>
      <c r="G16" s="33">
        <f t="shared" si="1"/>
        <v>459.99999999999994</v>
      </c>
      <c r="I16" s="3"/>
    </row>
    <row r="17" spans="1:9" ht="81.75" customHeight="1">
      <c r="A17" s="38" t="s">
        <v>29</v>
      </c>
      <c r="B17" s="39" t="s">
        <v>30</v>
      </c>
      <c r="C17" s="40">
        <f>C18</f>
        <v>1532944</v>
      </c>
      <c r="D17" s="40">
        <f>D18</f>
        <v>1238641.4</v>
      </c>
      <c r="E17" s="40">
        <f>E18</f>
        <v>4270947</v>
      </c>
      <c r="F17" s="28">
        <f t="shared" si="0"/>
        <v>2738003</v>
      </c>
      <c r="G17" s="29">
        <f t="shared" si="1"/>
        <v>278.6107646463276</v>
      </c>
      <c r="I17" s="3"/>
    </row>
    <row r="18" spans="1:9" ht="70.5" customHeight="1">
      <c r="A18" s="41" t="s">
        <v>31</v>
      </c>
      <c r="B18" s="42" t="s">
        <v>32</v>
      </c>
      <c r="C18" s="43">
        <f>C19+C21+C23+C25</f>
        <v>1532944</v>
      </c>
      <c r="D18" s="43">
        <f>D19+D21+D23+D25</f>
        <v>1238641.4</v>
      </c>
      <c r="E18" s="43">
        <f>E19+E21+E23+E25</f>
        <v>4270947</v>
      </c>
      <c r="F18" s="32">
        <f t="shared" si="0"/>
        <v>2738003</v>
      </c>
      <c r="G18" s="33">
        <f t="shared" si="1"/>
        <v>278.6107646463276</v>
      </c>
      <c r="I18" s="3"/>
    </row>
    <row r="19" spans="1:9" ht="138">
      <c r="A19" s="41" t="s">
        <v>33</v>
      </c>
      <c r="B19" s="34" t="s">
        <v>34</v>
      </c>
      <c r="C19" s="43">
        <v>487755.16</v>
      </c>
      <c r="D19" s="33">
        <v>420046.83</v>
      </c>
      <c r="E19" s="43">
        <f>E20</f>
        <v>1383447</v>
      </c>
      <c r="F19" s="32">
        <f t="shared" si="0"/>
        <v>895691.8400000001</v>
      </c>
      <c r="G19" s="33">
        <f t="shared" si="1"/>
        <v>283.6355437018852</v>
      </c>
      <c r="I19" s="3"/>
    </row>
    <row r="20" spans="1:9" ht="138">
      <c r="A20" s="41" t="s">
        <v>35</v>
      </c>
      <c r="B20" s="34" t="s">
        <v>34</v>
      </c>
      <c r="C20" s="43">
        <v>487755.16</v>
      </c>
      <c r="D20" s="33">
        <v>420046.83</v>
      </c>
      <c r="E20" s="43">
        <v>1383447</v>
      </c>
      <c r="F20" s="32">
        <f t="shared" si="0"/>
        <v>895691.8400000001</v>
      </c>
      <c r="G20" s="33">
        <f t="shared" si="1"/>
        <v>283.6355437018852</v>
      </c>
      <c r="I20" s="3"/>
    </row>
    <row r="21" spans="1:9" ht="172.5">
      <c r="A21" s="41" t="s">
        <v>36</v>
      </c>
      <c r="B21" s="34" t="s">
        <v>37</v>
      </c>
      <c r="C21" s="37">
        <v>12469</v>
      </c>
      <c r="D21" s="33">
        <v>6614.72</v>
      </c>
      <c r="E21" s="37">
        <f>E22</f>
        <v>23000</v>
      </c>
      <c r="F21" s="32">
        <f t="shared" si="0"/>
        <v>10531</v>
      </c>
      <c r="G21" s="33">
        <f t="shared" si="1"/>
        <v>184.45745448712808</v>
      </c>
      <c r="I21" s="3"/>
    </row>
    <row r="22" spans="1:9" ht="187.5" customHeight="1">
      <c r="A22" s="41" t="s">
        <v>38</v>
      </c>
      <c r="B22" s="34" t="s">
        <v>37</v>
      </c>
      <c r="C22" s="37">
        <v>12469</v>
      </c>
      <c r="D22" s="33">
        <v>6614.72</v>
      </c>
      <c r="E22" s="37">
        <v>23000</v>
      </c>
      <c r="F22" s="32">
        <f t="shared" si="0"/>
        <v>10531</v>
      </c>
      <c r="G22" s="33">
        <f t="shared" si="1"/>
        <v>184.45745448712808</v>
      </c>
      <c r="I22" s="3"/>
    </row>
    <row r="23" spans="1:9" ht="153.75" customHeight="1">
      <c r="A23" s="41" t="s">
        <v>39</v>
      </c>
      <c r="B23" s="34" t="s">
        <v>40</v>
      </c>
      <c r="C23" s="37">
        <v>1057902</v>
      </c>
      <c r="D23" s="33">
        <v>872012.57</v>
      </c>
      <c r="E23" s="37">
        <f>E24</f>
        <v>2864500</v>
      </c>
      <c r="F23" s="32">
        <f t="shared" si="0"/>
        <v>1806598</v>
      </c>
      <c r="G23" s="33">
        <f t="shared" si="1"/>
        <v>270.771772810714</v>
      </c>
      <c r="I23" s="3"/>
    </row>
    <row r="24" spans="1:7" ht="144.75" customHeight="1">
      <c r="A24" s="41" t="s">
        <v>41</v>
      </c>
      <c r="B24" s="34" t="s">
        <v>40</v>
      </c>
      <c r="C24" s="37">
        <v>1057902</v>
      </c>
      <c r="D24" s="33">
        <v>872012.57</v>
      </c>
      <c r="E24" s="37">
        <v>2864500</v>
      </c>
      <c r="F24" s="32">
        <f t="shared" si="0"/>
        <v>1806598</v>
      </c>
      <c r="G24" s="33">
        <f t="shared" si="1"/>
        <v>270.771772810714</v>
      </c>
    </row>
    <row r="25" spans="1:7" ht="158.25" customHeight="1">
      <c r="A25" s="41" t="s">
        <v>216</v>
      </c>
      <c r="B25" s="34" t="s">
        <v>218</v>
      </c>
      <c r="C25" s="37">
        <v>-25182.16</v>
      </c>
      <c r="D25" s="33">
        <v>-60032.72</v>
      </c>
      <c r="E25" s="44">
        <v>0</v>
      </c>
      <c r="F25" s="32">
        <f t="shared" si="0"/>
        <v>25182.16</v>
      </c>
      <c r="G25" s="33">
        <f t="shared" si="1"/>
        <v>0</v>
      </c>
    </row>
    <row r="26" spans="1:7" ht="146.25" customHeight="1">
      <c r="A26" s="41" t="s">
        <v>217</v>
      </c>
      <c r="B26" s="34" t="s">
        <v>218</v>
      </c>
      <c r="C26" s="37">
        <v>-25182.16</v>
      </c>
      <c r="D26" s="33">
        <v>-60032.72</v>
      </c>
      <c r="E26" s="44">
        <v>0</v>
      </c>
      <c r="F26" s="32">
        <f t="shared" si="0"/>
        <v>25182.16</v>
      </c>
      <c r="G26" s="33">
        <f t="shared" si="1"/>
        <v>0</v>
      </c>
    </row>
    <row r="27" spans="1:9" ht="40.5" customHeight="1">
      <c r="A27" s="25" t="s">
        <v>42</v>
      </c>
      <c r="B27" s="45" t="s">
        <v>43</v>
      </c>
      <c r="C27" s="27">
        <f>C28+C33+C36</f>
        <v>6897683.69</v>
      </c>
      <c r="D27" s="27">
        <f>D28+D33+D36</f>
        <v>5654369.930000001</v>
      </c>
      <c r="E27" s="27">
        <f>E28+E33+E36</f>
        <v>6945600</v>
      </c>
      <c r="F27" s="28">
        <f t="shared" si="0"/>
        <v>47916.30999999959</v>
      </c>
      <c r="G27" s="29">
        <f t="shared" si="1"/>
        <v>100.69467247489858</v>
      </c>
      <c r="I27" s="3"/>
    </row>
    <row r="28" spans="1:9" ht="34.5">
      <c r="A28" s="22" t="s">
        <v>44</v>
      </c>
      <c r="B28" s="30" t="s">
        <v>45</v>
      </c>
      <c r="C28" s="20">
        <f>C29+C31</f>
        <v>6840921.69</v>
      </c>
      <c r="D28" s="20">
        <f>D29+D31</f>
        <v>5598054.82</v>
      </c>
      <c r="E28" s="20">
        <f>E29+E31</f>
        <v>6889800</v>
      </c>
      <c r="F28" s="32">
        <f t="shared" si="0"/>
        <v>48878.30999999959</v>
      </c>
      <c r="G28" s="33">
        <f t="shared" si="1"/>
        <v>100.71449889671227</v>
      </c>
      <c r="I28" s="3"/>
    </row>
    <row r="29" spans="1:9" ht="48" customHeight="1">
      <c r="A29" s="22" t="s">
        <v>46</v>
      </c>
      <c r="B29" s="30" t="s">
        <v>45</v>
      </c>
      <c r="C29" s="20">
        <v>6840587</v>
      </c>
      <c r="D29" s="31">
        <v>5597490.67</v>
      </c>
      <c r="E29" s="31">
        <f>E30</f>
        <v>6889800</v>
      </c>
      <c r="F29" s="32">
        <f t="shared" si="0"/>
        <v>49213</v>
      </c>
      <c r="G29" s="33">
        <f t="shared" si="1"/>
        <v>100.71942656383143</v>
      </c>
      <c r="I29" s="14"/>
    </row>
    <row r="30" spans="1:9" ht="44.25" customHeight="1">
      <c r="A30" s="22" t="s">
        <v>47</v>
      </c>
      <c r="B30" s="30" t="s">
        <v>45</v>
      </c>
      <c r="C30" s="20">
        <v>6840587</v>
      </c>
      <c r="D30" s="31">
        <v>5597490.67</v>
      </c>
      <c r="E30" s="31">
        <v>6889800</v>
      </c>
      <c r="F30" s="32">
        <f t="shared" si="0"/>
        <v>49213</v>
      </c>
      <c r="G30" s="33">
        <f t="shared" si="1"/>
        <v>100.71942656383143</v>
      </c>
      <c r="I30" s="3"/>
    </row>
    <row r="31" spans="1:9" ht="150.75" customHeight="1">
      <c r="A31" s="22" t="s">
        <v>225</v>
      </c>
      <c r="B31" s="30" t="s">
        <v>226</v>
      </c>
      <c r="C31" s="20">
        <v>334.69</v>
      </c>
      <c r="D31" s="31">
        <v>564.15</v>
      </c>
      <c r="E31" s="20">
        <v>0</v>
      </c>
      <c r="F31" s="32">
        <f t="shared" si="0"/>
        <v>-334.69</v>
      </c>
      <c r="G31" s="33">
        <f t="shared" si="1"/>
        <v>0</v>
      </c>
      <c r="I31" s="3"/>
    </row>
    <row r="32" spans="1:9" ht="30.75" customHeight="1">
      <c r="A32" s="22" t="s">
        <v>48</v>
      </c>
      <c r="B32" s="30" t="s">
        <v>49</v>
      </c>
      <c r="C32" s="20">
        <f>C33</f>
        <v>2000</v>
      </c>
      <c r="D32" s="20">
        <v>1553.11</v>
      </c>
      <c r="E32" s="20">
        <f>E33</f>
        <v>1000</v>
      </c>
      <c r="F32" s="32">
        <f t="shared" si="0"/>
        <v>-1000</v>
      </c>
      <c r="G32" s="33">
        <f t="shared" si="1"/>
        <v>50</v>
      </c>
      <c r="I32" s="3"/>
    </row>
    <row r="33" spans="1:9" ht="34.5">
      <c r="A33" s="22" t="s">
        <v>50</v>
      </c>
      <c r="B33" s="30" t="s">
        <v>49</v>
      </c>
      <c r="C33" s="20">
        <f>C34</f>
        <v>2000</v>
      </c>
      <c r="D33" s="20">
        <v>1553.11</v>
      </c>
      <c r="E33" s="37">
        <v>1000</v>
      </c>
      <c r="F33" s="32">
        <f t="shared" si="0"/>
        <v>-1000</v>
      </c>
      <c r="G33" s="33">
        <f t="shared" si="1"/>
        <v>50</v>
      </c>
      <c r="I33" s="3"/>
    </row>
    <row r="34" spans="1:7" ht="34.5">
      <c r="A34" s="22" t="s">
        <v>51</v>
      </c>
      <c r="B34" s="30" t="s">
        <v>49</v>
      </c>
      <c r="C34" s="20">
        <v>2000</v>
      </c>
      <c r="D34" s="20">
        <v>1553.11</v>
      </c>
      <c r="E34" s="37">
        <v>1000</v>
      </c>
      <c r="F34" s="32">
        <f t="shared" si="0"/>
        <v>-1000</v>
      </c>
      <c r="G34" s="33">
        <f t="shared" si="1"/>
        <v>50</v>
      </c>
    </row>
    <row r="35" spans="1:7" ht="51.75">
      <c r="A35" s="22" t="s">
        <v>219</v>
      </c>
      <c r="B35" s="46" t="s">
        <v>220</v>
      </c>
      <c r="C35" s="20">
        <v>54762</v>
      </c>
      <c r="D35" s="20">
        <v>54762</v>
      </c>
      <c r="E35" s="20">
        <f>E37</f>
        <v>54800</v>
      </c>
      <c r="F35" s="32">
        <f t="shared" si="0"/>
        <v>38</v>
      </c>
      <c r="G35" s="33">
        <f t="shared" si="1"/>
        <v>100.0693911836675</v>
      </c>
    </row>
    <row r="36" spans="1:7" ht="69">
      <c r="A36" s="22" t="s">
        <v>221</v>
      </c>
      <c r="B36" s="46" t="s">
        <v>222</v>
      </c>
      <c r="C36" s="20">
        <v>54762</v>
      </c>
      <c r="D36" s="20">
        <v>54762</v>
      </c>
      <c r="E36" s="20">
        <f>E37</f>
        <v>54800</v>
      </c>
      <c r="F36" s="32">
        <f t="shared" si="0"/>
        <v>38</v>
      </c>
      <c r="G36" s="33">
        <f t="shared" si="1"/>
        <v>100.0693911836675</v>
      </c>
    </row>
    <row r="37" spans="1:7" ht="69">
      <c r="A37" s="22" t="s">
        <v>223</v>
      </c>
      <c r="B37" s="46" t="s">
        <v>224</v>
      </c>
      <c r="C37" s="20">
        <v>54762</v>
      </c>
      <c r="D37" s="20">
        <v>54762</v>
      </c>
      <c r="E37" s="20">
        <v>54800</v>
      </c>
      <c r="F37" s="32">
        <f t="shared" si="0"/>
        <v>38</v>
      </c>
      <c r="G37" s="33">
        <f t="shared" si="1"/>
        <v>100.0693911836675</v>
      </c>
    </row>
    <row r="38" spans="1:7" ht="34.5">
      <c r="A38" s="47" t="s">
        <v>227</v>
      </c>
      <c r="B38" s="48" t="s">
        <v>228</v>
      </c>
      <c r="C38" s="49">
        <f>C39</f>
        <v>0.03</v>
      </c>
      <c r="D38" s="49">
        <f>D39</f>
        <v>0.03</v>
      </c>
      <c r="E38" s="49">
        <f>E39</f>
        <v>0</v>
      </c>
      <c r="F38" s="28">
        <f t="shared" si="0"/>
        <v>-0.03</v>
      </c>
      <c r="G38" s="29">
        <f t="shared" si="1"/>
        <v>0</v>
      </c>
    </row>
    <row r="39" spans="1:7" ht="28.5" customHeight="1">
      <c r="A39" s="50" t="s">
        <v>229</v>
      </c>
      <c r="B39" s="51" t="s">
        <v>230</v>
      </c>
      <c r="C39" s="20">
        <v>0.03</v>
      </c>
      <c r="D39" s="20">
        <v>0.03</v>
      </c>
      <c r="E39" s="20">
        <v>0</v>
      </c>
      <c r="F39" s="32">
        <f t="shared" si="0"/>
        <v>-0.03</v>
      </c>
      <c r="G39" s="33">
        <f t="shared" si="1"/>
        <v>0</v>
      </c>
    </row>
    <row r="40" spans="1:7" ht="103.5" customHeight="1">
      <c r="A40" s="50" t="s">
        <v>232</v>
      </c>
      <c r="B40" s="72" t="s">
        <v>231</v>
      </c>
      <c r="C40" s="20">
        <v>0.03</v>
      </c>
      <c r="D40" s="20">
        <v>0.03</v>
      </c>
      <c r="E40" s="20">
        <v>0</v>
      </c>
      <c r="F40" s="32">
        <f t="shared" si="0"/>
        <v>-0.03</v>
      </c>
      <c r="G40" s="33">
        <f t="shared" si="1"/>
        <v>0</v>
      </c>
    </row>
    <row r="41" spans="1:7" ht="30" customHeight="1">
      <c r="A41" s="25" t="s">
        <v>52</v>
      </c>
      <c r="B41" s="45" t="s">
        <v>313</v>
      </c>
      <c r="C41" s="27">
        <f>C42+C45</f>
        <v>1006000</v>
      </c>
      <c r="D41" s="27">
        <f>D42+D45</f>
        <v>883892.85</v>
      </c>
      <c r="E41" s="27">
        <f>E42+E45</f>
        <v>953000</v>
      </c>
      <c r="F41" s="28">
        <f t="shared" si="0"/>
        <v>-53000</v>
      </c>
      <c r="G41" s="29">
        <f t="shared" si="1"/>
        <v>94.73161033797217</v>
      </c>
    </row>
    <row r="42" spans="1:7" ht="63.75" customHeight="1">
      <c r="A42" s="22" t="s">
        <v>53</v>
      </c>
      <c r="B42" s="30" t="s">
        <v>54</v>
      </c>
      <c r="C42" s="52">
        <f>C43</f>
        <v>986000</v>
      </c>
      <c r="D42" s="52">
        <f>D43</f>
        <v>853892.85</v>
      </c>
      <c r="E42" s="52">
        <f>E43</f>
        <v>948000</v>
      </c>
      <c r="F42" s="32">
        <f t="shared" si="0"/>
        <v>-38000</v>
      </c>
      <c r="G42" s="33">
        <f t="shared" si="1"/>
        <v>96.14604462474645</v>
      </c>
    </row>
    <row r="43" spans="1:7" ht="86.25">
      <c r="A43" s="53" t="s">
        <v>55</v>
      </c>
      <c r="B43" s="54" t="s">
        <v>56</v>
      </c>
      <c r="C43" s="52">
        <v>986000</v>
      </c>
      <c r="D43" s="52">
        <v>853892.85</v>
      </c>
      <c r="E43" s="52">
        <f>E44</f>
        <v>948000</v>
      </c>
      <c r="F43" s="32">
        <f t="shared" si="0"/>
        <v>-38000</v>
      </c>
      <c r="G43" s="33">
        <f t="shared" si="1"/>
        <v>96.14604462474645</v>
      </c>
    </row>
    <row r="44" spans="1:7" ht="86.25">
      <c r="A44" s="53" t="s">
        <v>57</v>
      </c>
      <c r="B44" s="54" t="s">
        <v>314</v>
      </c>
      <c r="C44" s="52">
        <v>986000</v>
      </c>
      <c r="D44" s="52">
        <v>853892.85</v>
      </c>
      <c r="E44" s="52">
        <v>948000</v>
      </c>
      <c r="F44" s="32">
        <f t="shared" si="0"/>
        <v>-38000</v>
      </c>
      <c r="G44" s="33">
        <f t="shared" si="1"/>
        <v>96.14604462474645</v>
      </c>
    </row>
    <row r="45" spans="1:7" ht="69">
      <c r="A45" s="22" t="s">
        <v>58</v>
      </c>
      <c r="B45" s="30" t="s">
        <v>59</v>
      </c>
      <c r="C45" s="37">
        <v>20000</v>
      </c>
      <c r="D45" s="37">
        <v>30000</v>
      </c>
      <c r="E45" s="37">
        <f>E46</f>
        <v>5000</v>
      </c>
      <c r="F45" s="32">
        <f t="shared" si="0"/>
        <v>-15000</v>
      </c>
      <c r="G45" s="33">
        <f t="shared" si="1"/>
        <v>25</v>
      </c>
    </row>
    <row r="46" spans="1:7" ht="51.75">
      <c r="A46" s="22" t="s">
        <v>60</v>
      </c>
      <c r="B46" s="34" t="s">
        <v>61</v>
      </c>
      <c r="C46" s="37">
        <v>20000</v>
      </c>
      <c r="D46" s="37">
        <v>30000</v>
      </c>
      <c r="E46" s="37">
        <f>E47</f>
        <v>5000</v>
      </c>
      <c r="F46" s="32">
        <f t="shared" si="0"/>
        <v>-15000</v>
      </c>
      <c r="G46" s="33">
        <f t="shared" si="1"/>
        <v>25</v>
      </c>
    </row>
    <row r="47" spans="1:7" ht="51.75">
      <c r="A47" s="22" t="s">
        <v>329</v>
      </c>
      <c r="B47" s="34" t="s">
        <v>61</v>
      </c>
      <c r="C47" s="37">
        <v>20000</v>
      </c>
      <c r="D47" s="37">
        <v>30000</v>
      </c>
      <c r="E47" s="37">
        <v>5000</v>
      </c>
      <c r="F47" s="32">
        <f t="shared" si="0"/>
        <v>-15000</v>
      </c>
      <c r="G47" s="33">
        <f t="shared" si="1"/>
        <v>25</v>
      </c>
    </row>
    <row r="48" spans="1:7" ht="86.25">
      <c r="A48" s="55" t="s">
        <v>233</v>
      </c>
      <c r="B48" s="73" t="s">
        <v>234</v>
      </c>
      <c r="C48" s="56">
        <f>C49+C52+C59</f>
        <v>1165.75</v>
      </c>
      <c r="D48" s="56">
        <f>D49+D52+D59+D61</f>
        <v>1269.14</v>
      </c>
      <c r="E48" s="56">
        <f>E49+E52+E59</f>
        <v>0</v>
      </c>
      <c r="F48" s="28">
        <f t="shared" si="0"/>
        <v>-1165.75</v>
      </c>
      <c r="G48" s="29">
        <f t="shared" si="1"/>
        <v>0</v>
      </c>
    </row>
    <row r="49" spans="1:7" ht="51.75">
      <c r="A49" s="57" t="s">
        <v>237</v>
      </c>
      <c r="B49" s="74" t="s">
        <v>238</v>
      </c>
      <c r="C49" s="37">
        <f>C50</f>
        <v>1094</v>
      </c>
      <c r="D49" s="37">
        <f>D50</f>
        <v>1094</v>
      </c>
      <c r="E49" s="37">
        <f>E50</f>
        <v>0</v>
      </c>
      <c r="F49" s="32">
        <f t="shared" si="0"/>
        <v>-1094</v>
      </c>
      <c r="G49" s="33">
        <f t="shared" si="1"/>
        <v>0</v>
      </c>
    </row>
    <row r="50" spans="1:7" ht="155.25">
      <c r="A50" s="57" t="s">
        <v>239</v>
      </c>
      <c r="B50" s="74" t="s">
        <v>240</v>
      </c>
      <c r="C50" s="37">
        <v>1094</v>
      </c>
      <c r="D50" s="37">
        <v>1094</v>
      </c>
      <c r="E50" s="37">
        <v>0</v>
      </c>
      <c r="F50" s="32">
        <f t="shared" si="0"/>
        <v>-1094</v>
      </c>
      <c r="G50" s="33">
        <f t="shared" si="1"/>
        <v>0</v>
      </c>
    </row>
    <row r="51" spans="1:7" ht="155.25">
      <c r="A51" s="57" t="s">
        <v>241</v>
      </c>
      <c r="B51" s="74" t="s">
        <v>240</v>
      </c>
      <c r="C51" s="37">
        <v>1094</v>
      </c>
      <c r="D51" s="37">
        <v>1094</v>
      </c>
      <c r="E51" s="37">
        <v>0</v>
      </c>
      <c r="F51" s="32">
        <f t="shared" si="0"/>
        <v>-1094</v>
      </c>
      <c r="G51" s="33">
        <f t="shared" si="1"/>
        <v>0</v>
      </c>
    </row>
    <row r="52" spans="1:7" ht="34.5">
      <c r="A52" s="58" t="s">
        <v>242</v>
      </c>
      <c r="B52" s="59" t="s">
        <v>3</v>
      </c>
      <c r="C52" s="37">
        <f>C53+C55</f>
        <v>59.52</v>
      </c>
      <c r="D52" s="37">
        <f>D53+D55</f>
        <v>59.52</v>
      </c>
      <c r="E52" s="37">
        <f>E53+E55</f>
        <v>0</v>
      </c>
      <c r="F52" s="32">
        <f t="shared" si="0"/>
        <v>-59.52</v>
      </c>
      <c r="G52" s="33">
        <f t="shared" si="1"/>
        <v>0</v>
      </c>
    </row>
    <row r="53" spans="1:7" ht="34.5">
      <c r="A53" s="60" t="s">
        <v>243</v>
      </c>
      <c r="B53" s="59" t="s">
        <v>244</v>
      </c>
      <c r="C53" s="37">
        <v>59.14</v>
      </c>
      <c r="D53" s="37">
        <v>59.14</v>
      </c>
      <c r="E53" s="37">
        <v>0</v>
      </c>
      <c r="F53" s="32">
        <f t="shared" si="0"/>
        <v>-59.14</v>
      </c>
      <c r="G53" s="33">
        <f t="shared" si="1"/>
        <v>0</v>
      </c>
    </row>
    <row r="54" spans="1:7" ht="18.75">
      <c r="A54" s="60" t="s">
        <v>245</v>
      </c>
      <c r="B54" s="59" t="s">
        <v>244</v>
      </c>
      <c r="C54" s="37">
        <v>59.14</v>
      </c>
      <c r="D54" s="37">
        <v>59.14</v>
      </c>
      <c r="E54" s="37">
        <v>0</v>
      </c>
      <c r="F54" s="32">
        <f t="shared" si="0"/>
        <v>-59.14</v>
      </c>
      <c r="G54" s="33">
        <f t="shared" si="1"/>
        <v>0</v>
      </c>
    </row>
    <row r="55" spans="1:7" ht="41.25" customHeight="1">
      <c r="A55" s="60" t="s">
        <v>246</v>
      </c>
      <c r="B55" s="75" t="s">
        <v>325</v>
      </c>
      <c r="C55" s="37">
        <v>0.38</v>
      </c>
      <c r="D55" s="37">
        <v>0.38</v>
      </c>
      <c r="E55" s="37">
        <v>0</v>
      </c>
      <c r="F55" s="32">
        <f t="shared" si="0"/>
        <v>-0.38</v>
      </c>
      <c r="G55" s="33">
        <f t="shared" si="1"/>
        <v>0</v>
      </c>
    </row>
    <row r="56" spans="1:7" ht="138">
      <c r="A56" s="60" t="s">
        <v>247</v>
      </c>
      <c r="B56" s="75" t="s">
        <v>248</v>
      </c>
      <c r="C56" s="37">
        <v>0.38</v>
      </c>
      <c r="D56" s="37">
        <v>0.38</v>
      </c>
      <c r="E56" s="37">
        <v>0</v>
      </c>
      <c r="F56" s="32">
        <f t="shared" si="0"/>
        <v>-0.38</v>
      </c>
      <c r="G56" s="33">
        <f t="shared" si="1"/>
        <v>0</v>
      </c>
    </row>
    <row r="57" spans="1:7" ht="138">
      <c r="A57" s="60" t="s">
        <v>249</v>
      </c>
      <c r="B57" s="75" t="s">
        <v>248</v>
      </c>
      <c r="C57" s="37">
        <v>0.38</v>
      </c>
      <c r="D57" s="37">
        <v>0.38</v>
      </c>
      <c r="E57" s="37">
        <v>0</v>
      </c>
      <c r="F57" s="32">
        <f t="shared" si="0"/>
        <v>-0.38</v>
      </c>
      <c r="G57" s="33">
        <f t="shared" si="1"/>
        <v>0</v>
      </c>
    </row>
    <row r="58" spans="1:7" ht="51.75">
      <c r="A58" s="60" t="s">
        <v>250</v>
      </c>
      <c r="B58" s="75" t="s">
        <v>251</v>
      </c>
      <c r="C58" s="37">
        <v>12.23</v>
      </c>
      <c r="D58" s="37">
        <v>14.68</v>
      </c>
      <c r="E58" s="37">
        <v>0</v>
      </c>
      <c r="F58" s="32">
        <f t="shared" si="0"/>
        <v>-12.23</v>
      </c>
      <c r="G58" s="33">
        <f t="shared" si="1"/>
        <v>0</v>
      </c>
    </row>
    <row r="59" spans="1:7" ht="86.25">
      <c r="A59" s="60" t="s">
        <v>252</v>
      </c>
      <c r="B59" s="75" t="s">
        <v>253</v>
      </c>
      <c r="C59" s="37">
        <v>12.23</v>
      </c>
      <c r="D59" s="37">
        <v>14.68</v>
      </c>
      <c r="E59" s="37">
        <v>0</v>
      </c>
      <c r="F59" s="32">
        <f t="shared" si="0"/>
        <v>-12.23</v>
      </c>
      <c r="G59" s="33">
        <f t="shared" si="1"/>
        <v>0</v>
      </c>
    </row>
    <row r="60" spans="1:7" ht="86.25">
      <c r="A60" s="60" t="s">
        <v>300</v>
      </c>
      <c r="B60" s="75" t="s">
        <v>253</v>
      </c>
      <c r="C60" s="37">
        <v>12.23</v>
      </c>
      <c r="D60" s="37">
        <v>14.68</v>
      </c>
      <c r="E60" s="37">
        <v>0</v>
      </c>
      <c r="F60" s="32">
        <f t="shared" si="0"/>
        <v>-12.23</v>
      </c>
      <c r="G60" s="33">
        <f t="shared" si="1"/>
        <v>0</v>
      </c>
    </row>
    <row r="61" spans="1:7" ht="51.75">
      <c r="A61" s="60" t="s">
        <v>299</v>
      </c>
      <c r="B61" s="75" t="s">
        <v>301</v>
      </c>
      <c r="C61" s="61">
        <f>C63+C66</f>
        <v>0</v>
      </c>
      <c r="D61" s="62">
        <f>D63+D66</f>
        <v>100.94</v>
      </c>
      <c r="E61" s="37">
        <v>0</v>
      </c>
      <c r="F61" s="32">
        <f t="shared" si="0"/>
        <v>0</v>
      </c>
      <c r="G61" s="33">
        <v>0</v>
      </c>
    </row>
    <row r="62" spans="1:7" ht="101.25" customHeight="1">
      <c r="A62" s="60" t="s">
        <v>302</v>
      </c>
      <c r="B62" s="75" t="s">
        <v>303</v>
      </c>
      <c r="C62" s="37">
        <v>0</v>
      </c>
      <c r="D62" s="37">
        <v>97.42</v>
      </c>
      <c r="E62" s="37">
        <v>0</v>
      </c>
      <c r="F62" s="32">
        <v>0</v>
      </c>
      <c r="G62" s="33">
        <v>0</v>
      </c>
    </row>
    <row r="63" spans="1:7" ht="138">
      <c r="A63" s="60" t="s">
        <v>304</v>
      </c>
      <c r="B63" s="75" t="s">
        <v>305</v>
      </c>
      <c r="C63" s="37">
        <v>0</v>
      </c>
      <c r="D63" s="37">
        <v>97.42</v>
      </c>
      <c r="E63" s="37">
        <v>0</v>
      </c>
      <c r="F63" s="32">
        <v>0</v>
      </c>
      <c r="G63" s="33">
        <v>0</v>
      </c>
    </row>
    <row r="64" spans="1:7" ht="138">
      <c r="A64" s="60" t="s">
        <v>306</v>
      </c>
      <c r="B64" s="75" t="s">
        <v>305</v>
      </c>
      <c r="C64" s="37">
        <v>0</v>
      </c>
      <c r="D64" s="37">
        <v>97.42</v>
      </c>
      <c r="E64" s="37">
        <v>0</v>
      </c>
      <c r="F64" s="32">
        <v>0</v>
      </c>
      <c r="G64" s="33">
        <v>0</v>
      </c>
    </row>
    <row r="65" spans="1:7" ht="34.5">
      <c r="A65" s="60" t="s">
        <v>307</v>
      </c>
      <c r="B65" s="75" t="s">
        <v>308</v>
      </c>
      <c r="C65" s="37">
        <v>0</v>
      </c>
      <c r="D65" s="37">
        <v>3.52</v>
      </c>
      <c r="E65" s="37">
        <v>0</v>
      </c>
      <c r="F65" s="32">
        <v>0</v>
      </c>
      <c r="G65" s="33">
        <v>0</v>
      </c>
    </row>
    <row r="66" spans="1:7" ht="51.75">
      <c r="A66" s="60" t="s">
        <v>309</v>
      </c>
      <c r="B66" s="75" t="s">
        <v>236</v>
      </c>
      <c r="C66" s="37">
        <v>0</v>
      </c>
      <c r="D66" s="37">
        <v>3.52</v>
      </c>
      <c r="E66" s="37">
        <v>0</v>
      </c>
      <c r="F66" s="32">
        <v>0</v>
      </c>
      <c r="G66" s="33">
        <v>0</v>
      </c>
    </row>
    <row r="67" spans="1:7" ht="51.75">
      <c r="A67" s="60" t="s">
        <v>235</v>
      </c>
      <c r="B67" s="75" t="s">
        <v>236</v>
      </c>
      <c r="C67" s="37">
        <v>0</v>
      </c>
      <c r="D67" s="37">
        <v>3.52</v>
      </c>
      <c r="E67" s="37">
        <v>0</v>
      </c>
      <c r="F67" s="32">
        <v>0</v>
      </c>
      <c r="G67" s="33">
        <v>0</v>
      </c>
    </row>
    <row r="68" spans="1:7" ht="103.5">
      <c r="A68" s="25" t="s">
        <v>62</v>
      </c>
      <c r="B68" s="45" t="s">
        <v>63</v>
      </c>
      <c r="C68" s="27">
        <f>C69</f>
        <v>1615642.4</v>
      </c>
      <c r="D68" s="27">
        <f>D69</f>
        <v>1876582.23</v>
      </c>
      <c r="E68" s="27">
        <f>E69</f>
        <v>1843138.8900000001</v>
      </c>
      <c r="F68" s="28">
        <f t="shared" si="0"/>
        <v>227496.49000000022</v>
      </c>
      <c r="G68" s="29">
        <f t="shared" si="1"/>
        <v>114.08086900913223</v>
      </c>
    </row>
    <row r="69" spans="1:7" ht="172.5">
      <c r="A69" s="22" t="s">
        <v>64</v>
      </c>
      <c r="B69" s="34" t="s">
        <v>65</v>
      </c>
      <c r="C69" s="31">
        <f>C70+C77+C79</f>
        <v>1615642.4</v>
      </c>
      <c r="D69" s="31">
        <f>D70+D77+D79</f>
        <v>1876582.23</v>
      </c>
      <c r="E69" s="31">
        <f>E70+E77+E79</f>
        <v>1843138.8900000001</v>
      </c>
      <c r="F69" s="32">
        <f t="shared" si="0"/>
        <v>227496.49000000022</v>
      </c>
      <c r="G69" s="33">
        <f t="shared" si="1"/>
        <v>114.08086900913223</v>
      </c>
    </row>
    <row r="70" spans="1:7" ht="138">
      <c r="A70" s="22" t="s">
        <v>66</v>
      </c>
      <c r="B70" s="34" t="s">
        <v>67</v>
      </c>
      <c r="C70" s="37">
        <f>C71+C73</f>
        <v>1088000</v>
      </c>
      <c r="D70" s="37">
        <f>D71+D73</f>
        <v>1566154.52</v>
      </c>
      <c r="E70" s="37">
        <f>E71+E73</f>
        <v>1143138.8900000001</v>
      </c>
      <c r="F70" s="32">
        <f t="shared" si="0"/>
        <v>55138.89000000013</v>
      </c>
      <c r="G70" s="33">
        <f t="shared" si="1"/>
        <v>105.06791268382354</v>
      </c>
    </row>
    <row r="71" spans="1:7" ht="172.5">
      <c r="A71" s="22" t="s">
        <v>68</v>
      </c>
      <c r="B71" s="34" t="s">
        <v>69</v>
      </c>
      <c r="C71" s="37">
        <v>400000</v>
      </c>
      <c r="D71" s="37">
        <v>509320.82</v>
      </c>
      <c r="E71" s="37">
        <v>150000</v>
      </c>
      <c r="F71" s="32">
        <f t="shared" si="0"/>
        <v>-250000</v>
      </c>
      <c r="G71" s="33">
        <f t="shared" si="1"/>
        <v>37.5</v>
      </c>
    </row>
    <row r="72" spans="1:7" ht="172.5">
      <c r="A72" s="22" t="s">
        <v>70</v>
      </c>
      <c r="B72" s="46" t="s">
        <v>71</v>
      </c>
      <c r="C72" s="37">
        <v>400000</v>
      </c>
      <c r="D72" s="37">
        <v>509320.82</v>
      </c>
      <c r="E72" s="37">
        <v>150000</v>
      </c>
      <c r="F72" s="32">
        <f t="shared" si="0"/>
        <v>-250000</v>
      </c>
      <c r="G72" s="33">
        <f t="shared" si="1"/>
        <v>37.5</v>
      </c>
    </row>
    <row r="73" spans="1:7" ht="172.5">
      <c r="A73" s="22" t="s">
        <v>72</v>
      </c>
      <c r="B73" s="63" t="s">
        <v>73</v>
      </c>
      <c r="C73" s="37">
        <v>688000</v>
      </c>
      <c r="D73" s="37">
        <v>1056833.7</v>
      </c>
      <c r="E73" s="37">
        <v>993138.89</v>
      </c>
      <c r="F73" s="32">
        <f t="shared" si="0"/>
        <v>305138.89</v>
      </c>
      <c r="G73" s="33">
        <f t="shared" si="1"/>
        <v>144.3515828488372</v>
      </c>
    </row>
    <row r="74" spans="1:7" ht="172.5">
      <c r="A74" s="22" t="s">
        <v>74</v>
      </c>
      <c r="B74" s="63" t="s">
        <v>75</v>
      </c>
      <c r="C74" s="37">
        <v>688000</v>
      </c>
      <c r="D74" s="37">
        <v>1056833.7</v>
      </c>
      <c r="E74" s="37">
        <v>993138.89</v>
      </c>
      <c r="F74" s="32">
        <f t="shared" si="0"/>
        <v>305138.89</v>
      </c>
      <c r="G74" s="33">
        <f t="shared" si="1"/>
        <v>144.3515828488372</v>
      </c>
    </row>
    <row r="75" spans="1:7" ht="172.5">
      <c r="A75" s="22" t="s">
        <v>76</v>
      </c>
      <c r="B75" s="34" t="s">
        <v>77</v>
      </c>
      <c r="C75" s="37">
        <f>C76</f>
        <v>15000</v>
      </c>
      <c r="D75" s="37">
        <v>67530.23</v>
      </c>
      <c r="E75" s="37">
        <v>100000</v>
      </c>
      <c r="F75" s="32">
        <f t="shared" si="0"/>
        <v>85000</v>
      </c>
      <c r="G75" s="33">
        <f t="shared" si="1"/>
        <v>666.6666666666667</v>
      </c>
    </row>
    <row r="76" spans="1:7" ht="155.25">
      <c r="A76" s="22" t="s">
        <v>78</v>
      </c>
      <c r="B76" s="34" t="s">
        <v>79</v>
      </c>
      <c r="C76" s="37">
        <f>C77</f>
        <v>15000</v>
      </c>
      <c r="D76" s="37">
        <v>67530.23</v>
      </c>
      <c r="E76" s="37">
        <v>100000</v>
      </c>
      <c r="F76" s="32">
        <f t="shared" si="0"/>
        <v>85000</v>
      </c>
      <c r="G76" s="33">
        <f t="shared" si="1"/>
        <v>666.6666666666667</v>
      </c>
    </row>
    <row r="77" spans="1:7" ht="155.25">
      <c r="A77" s="22" t="s">
        <v>80</v>
      </c>
      <c r="B77" s="34" t="s">
        <v>79</v>
      </c>
      <c r="C77" s="37">
        <v>15000</v>
      </c>
      <c r="D77" s="37">
        <v>67530.23</v>
      </c>
      <c r="E77" s="37">
        <v>100000</v>
      </c>
      <c r="F77" s="32">
        <f t="shared" si="0"/>
        <v>85000</v>
      </c>
      <c r="G77" s="33">
        <f t="shared" si="1"/>
        <v>666.6666666666667</v>
      </c>
    </row>
    <row r="78" spans="1:7" ht="172.5">
      <c r="A78" s="22" t="s">
        <v>81</v>
      </c>
      <c r="B78" s="34" t="s">
        <v>82</v>
      </c>
      <c r="C78" s="33">
        <v>512642.4</v>
      </c>
      <c r="D78" s="33">
        <v>242897.48</v>
      </c>
      <c r="E78" s="33">
        <v>600000</v>
      </c>
      <c r="F78" s="32">
        <f aca="true" t="shared" si="2" ref="F78:F141">E78-C78</f>
        <v>87357.59999999998</v>
      </c>
      <c r="G78" s="33">
        <f aca="true" t="shared" si="3" ref="G78:G141">E78/C78*100</f>
        <v>117.04065055875206</v>
      </c>
    </row>
    <row r="79" spans="1:7" ht="138">
      <c r="A79" s="22" t="s">
        <v>83</v>
      </c>
      <c r="B79" s="34" t="s">
        <v>84</v>
      </c>
      <c r="C79" s="33">
        <v>512642.4</v>
      </c>
      <c r="D79" s="33">
        <v>242897.48</v>
      </c>
      <c r="E79" s="33">
        <v>600000</v>
      </c>
      <c r="F79" s="32">
        <f t="shared" si="2"/>
        <v>87357.59999999998</v>
      </c>
      <c r="G79" s="33">
        <f t="shared" si="3"/>
        <v>117.04065055875206</v>
      </c>
    </row>
    <row r="80" spans="1:7" ht="138">
      <c r="A80" s="22" t="s">
        <v>85</v>
      </c>
      <c r="B80" s="34" t="s">
        <v>84</v>
      </c>
      <c r="C80" s="33">
        <v>512642.4</v>
      </c>
      <c r="D80" s="33">
        <v>242897.48</v>
      </c>
      <c r="E80" s="33">
        <v>600000</v>
      </c>
      <c r="F80" s="32">
        <f t="shared" si="2"/>
        <v>87357.59999999998</v>
      </c>
      <c r="G80" s="33">
        <f t="shared" si="3"/>
        <v>117.04065055875206</v>
      </c>
    </row>
    <row r="81" spans="1:7" ht="34.5">
      <c r="A81" s="25" t="s">
        <v>86</v>
      </c>
      <c r="B81" s="45" t="s">
        <v>87</v>
      </c>
      <c r="C81" s="27">
        <f>C82</f>
        <v>307930</v>
      </c>
      <c r="D81" s="27">
        <f>D82</f>
        <v>260764.58</v>
      </c>
      <c r="E81" s="27">
        <f>E82</f>
        <v>316600</v>
      </c>
      <c r="F81" s="28">
        <f t="shared" si="2"/>
        <v>8670</v>
      </c>
      <c r="G81" s="29">
        <f t="shared" si="3"/>
        <v>102.81557496833696</v>
      </c>
    </row>
    <row r="82" spans="1:7" ht="34.5">
      <c r="A82" s="22" t="s">
        <v>88</v>
      </c>
      <c r="B82" s="30" t="s">
        <v>89</v>
      </c>
      <c r="C82" s="31">
        <f>C83+C85+C87+C89</f>
        <v>307930</v>
      </c>
      <c r="D82" s="31">
        <f>D83+D85+D87+D89</f>
        <v>260764.58</v>
      </c>
      <c r="E82" s="31">
        <f>E83+E85+E87+E89</f>
        <v>316600</v>
      </c>
      <c r="F82" s="32">
        <f t="shared" si="2"/>
        <v>8670</v>
      </c>
      <c r="G82" s="33">
        <f t="shared" si="3"/>
        <v>102.81557496833696</v>
      </c>
    </row>
    <row r="83" spans="1:7" ht="51.75">
      <c r="A83" s="22" t="s">
        <v>90</v>
      </c>
      <c r="B83" s="30" t="s">
        <v>91</v>
      </c>
      <c r="C83" s="20">
        <v>105376.77</v>
      </c>
      <c r="D83" s="20">
        <v>26610.06</v>
      </c>
      <c r="E83" s="20">
        <f>E84</f>
        <v>28400</v>
      </c>
      <c r="F83" s="32">
        <f t="shared" si="2"/>
        <v>-76976.77</v>
      </c>
      <c r="G83" s="33">
        <f t="shared" si="3"/>
        <v>26.950911476979222</v>
      </c>
    </row>
    <row r="84" spans="1:7" ht="61.5" customHeight="1">
      <c r="A84" s="22" t="s">
        <v>92</v>
      </c>
      <c r="B84" s="30" t="s">
        <v>91</v>
      </c>
      <c r="C84" s="20">
        <v>105376.77</v>
      </c>
      <c r="D84" s="20">
        <v>26610.06</v>
      </c>
      <c r="E84" s="20">
        <v>28400</v>
      </c>
      <c r="F84" s="32">
        <f t="shared" si="2"/>
        <v>-76976.77</v>
      </c>
      <c r="G84" s="33">
        <f t="shared" si="3"/>
        <v>26.950911476979222</v>
      </c>
    </row>
    <row r="85" spans="1:7" ht="86.25" customHeight="1">
      <c r="A85" s="22" t="s">
        <v>254</v>
      </c>
      <c r="B85" s="30" t="s">
        <v>255</v>
      </c>
      <c r="C85" s="20">
        <v>383.23</v>
      </c>
      <c r="D85" s="20">
        <v>854.29</v>
      </c>
      <c r="E85" s="64">
        <f>E86</f>
        <v>1000</v>
      </c>
      <c r="F85" s="32">
        <f t="shared" si="2"/>
        <v>616.77</v>
      </c>
      <c r="G85" s="33">
        <f t="shared" si="3"/>
        <v>260.9399055397542</v>
      </c>
    </row>
    <row r="86" spans="1:7" ht="69">
      <c r="A86" s="22" t="s">
        <v>256</v>
      </c>
      <c r="B86" s="30" t="s">
        <v>255</v>
      </c>
      <c r="C86" s="20">
        <v>383.23</v>
      </c>
      <c r="D86" s="20">
        <v>854.29</v>
      </c>
      <c r="E86" s="64">
        <v>1000</v>
      </c>
      <c r="F86" s="32">
        <f t="shared" si="2"/>
        <v>616.77</v>
      </c>
      <c r="G86" s="33">
        <f t="shared" si="3"/>
        <v>260.9399055397542</v>
      </c>
    </row>
    <row r="87" spans="1:7" ht="34.5">
      <c r="A87" s="22" t="s">
        <v>93</v>
      </c>
      <c r="B87" s="30" t="s">
        <v>94</v>
      </c>
      <c r="C87" s="64">
        <f>C88</f>
        <v>20375</v>
      </c>
      <c r="D87" s="64">
        <v>3841.33</v>
      </c>
      <c r="E87" s="64">
        <f>E88</f>
        <v>7200</v>
      </c>
      <c r="F87" s="32">
        <f t="shared" si="2"/>
        <v>-13175</v>
      </c>
      <c r="G87" s="33">
        <f t="shared" si="3"/>
        <v>35.33742331288344</v>
      </c>
    </row>
    <row r="88" spans="1:7" ht="34.5">
      <c r="A88" s="22" t="s">
        <v>95</v>
      </c>
      <c r="B88" s="30" t="s">
        <v>94</v>
      </c>
      <c r="C88" s="64">
        <v>20375</v>
      </c>
      <c r="D88" s="64">
        <v>3841.33</v>
      </c>
      <c r="E88" s="64">
        <v>7200</v>
      </c>
      <c r="F88" s="32">
        <f t="shared" si="2"/>
        <v>-13175</v>
      </c>
      <c r="G88" s="33">
        <f t="shared" si="3"/>
        <v>35.33742331288344</v>
      </c>
    </row>
    <row r="89" spans="1:7" ht="34.5">
      <c r="A89" s="22" t="s">
        <v>96</v>
      </c>
      <c r="B89" s="30" t="s">
        <v>97</v>
      </c>
      <c r="C89" s="64">
        <f>C90</f>
        <v>181795</v>
      </c>
      <c r="D89" s="64">
        <v>229458.9</v>
      </c>
      <c r="E89" s="64">
        <f>E90</f>
        <v>280000</v>
      </c>
      <c r="F89" s="32">
        <f t="shared" si="2"/>
        <v>98205</v>
      </c>
      <c r="G89" s="33">
        <f t="shared" si="3"/>
        <v>154.01963750378172</v>
      </c>
    </row>
    <row r="90" spans="1:7" ht="34.5">
      <c r="A90" s="22" t="s">
        <v>98</v>
      </c>
      <c r="B90" s="30" t="s">
        <v>97</v>
      </c>
      <c r="C90" s="35">
        <v>181795</v>
      </c>
      <c r="D90" s="64">
        <v>229458.9</v>
      </c>
      <c r="E90" s="35">
        <v>280000</v>
      </c>
      <c r="F90" s="32">
        <f t="shared" si="2"/>
        <v>98205</v>
      </c>
      <c r="G90" s="33">
        <f t="shared" si="3"/>
        <v>154.01963750378172</v>
      </c>
    </row>
    <row r="91" spans="1:7" ht="69">
      <c r="A91" s="25" t="s">
        <v>99</v>
      </c>
      <c r="B91" s="65" t="s">
        <v>100</v>
      </c>
      <c r="C91" s="27">
        <f>C92+C97</f>
        <v>2165813.4699999997</v>
      </c>
      <c r="D91" s="27">
        <f>D92+D97</f>
        <v>1817626.74</v>
      </c>
      <c r="E91" s="27">
        <f>E92+E97</f>
        <v>1480000</v>
      </c>
      <c r="F91" s="28">
        <f t="shared" si="2"/>
        <v>-685813.4699999997</v>
      </c>
      <c r="G91" s="29">
        <f t="shared" si="3"/>
        <v>68.33460131725934</v>
      </c>
    </row>
    <row r="92" spans="1:7" ht="34.5">
      <c r="A92" s="22" t="s">
        <v>101</v>
      </c>
      <c r="B92" s="34" t="s">
        <v>315</v>
      </c>
      <c r="C92" s="31">
        <f aca="true" t="shared" si="4" ref="C92:E93">C93</f>
        <v>1572000</v>
      </c>
      <c r="D92" s="31">
        <f t="shared" si="4"/>
        <v>983171.14</v>
      </c>
      <c r="E92" s="31">
        <f t="shared" si="4"/>
        <v>1422000</v>
      </c>
      <c r="F92" s="32">
        <f t="shared" si="2"/>
        <v>-150000</v>
      </c>
      <c r="G92" s="33">
        <f t="shared" si="3"/>
        <v>90.45801526717557</v>
      </c>
    </row>
    <row r="93" spans="1:7" ht="34.5">
      <c r="A93" s="22" t="s">
        <v>102</v>
      </c>
      <c r="B93" s="34" t="s">
        <v>316</v>
      </c>
      <c r="C93" s="20">
        <f t="shared" si="4"/>
        <v>1572000</v>
      </c>
      <c r="D93" s="20">
        <f t="shared" si="4"/>
        <v>983171.14</v>
      </c>
      <c r="E93" s="20">
        <f t="shared" si="4"/>
        <v>1422000</v>
      </c>
      <c r="F93" s="32">
        <f t="shared" si="2"/>
        <v>-150000</v>
      </c>
      <c r="G93" s="33">
        <f t="shared" si="3"/>
        <v>90.45801526717557</v>
      </c>
    </row>
    <row r="94" spans="1:7" ht="51.75">
      <c r="A94" s="22" t="s">
        <v>103</v>
      </c>
      <c r="B94" s="34" t="s">
        <v>104</v>
      </c>
      <c r="C94" s="20">
        <f>C95+C96</f>
        <v>1572000</v>
      </c>
      <c r="D94" s="20">
        <f>D95+D96</f>
        <v>983171.14</v>
      </c>
      <c r="E94" s="20">
        <f>E95+E96</f>
        <v>1422000</v>
      </c>
      <c r="F94" s="32">
        <f t="shared" si="2"/>
        <v>-150000</v>
      </c>
      <c r="G94" s="33">
        <f t="shared" si="3"/>
        <v>90.45801526717557</v>
      </c>
    </row>
    <row r="95" spans="1:7" ht="51.75">
      <c r="A95" s="22" t="s">
        <v>105</v>
      </c>
      <c r="B95" s="34" t="s">
        <v>317</v>
      </c>
      <c r="C95" s="37">
        <v>22000</v>
      </c>
      <c r="D95" s="37">
        <v>17021</v>
      </c>
      <c r="E95" s="37">
        <v>22000</v>
      </c>
      <c r="F95" s="32">
        <f t="shared" si="2"/>
        <v>0</v>
      </c>
      <c r="G95" s="33">
        <f t="shared" si="3"/>
        <v>100</v>
      </c>
    </row>
    <row r="96" spans="1:7" ht="51.75">
      <c r="A96" s="22" t="s">
        <v>106</v>
      </c>
      <c r="B96" s="34" t="s">
        <v>107</v>
      </c>
      <c r="C96" s="37">
        <v>1550000</v>
      </c>
      <c r="D96" s="37">
        <v>966150.14</v>
      </c>
      <c r="E96" s="37">
        <v>1400000</v>
      </c>
      <c r="F96" s="32">
        <f t="shared" si="2"/>
        <v>-150000</v>
      </c>
      <c r="G96" s="33">
        <f t="shared" si="3"/>
        <v>90.32258064516128</v>
      </c>
    </row>
    <row r="97" spans="1:7" ht="34.5">
      <c r="A97" s="22" t="s">
        <v>108</v>
      </c>
      <c r="B97" s="30" t="s">
        <v>318</v>
      </c>
      <c r="C97" s="37">
        <f>C98</f>
        <v>593813.47</v>
      </c>
      <c r="D97" s="37">
        <f>D98</f>
        <v>834455.6</v>
      </c>
      <c r="E97" s="37">
        <f>E98</f>
        <v>58000</v>
      </c>
      <c r="F97" s="32">
        <f t="shared" si="2"/>
        <v>-535813.47</v>
      </c>
      <c r="G97" s="33">
        <f t="shared" si="3"/>
        <v>9.767376950879878</v>
      </c>
    </row>
    <row r="98" spans="1:7" ht="34.5">
      <c r="A98" s="66" t="s">
        <v>109</v>
      </c>
      <c r="B98" s="30" t="s">
        <v>110</v>
      </c>
      <c r="C98" s="37">
        <v>593813.47</v>
      </c>
      <c r="D98" s="37">
        <v>834455.6</v>
      </c>
      <c r="E98" s="37">
        <v>58000</v>
      </c>
      <c r="F98" s="32">
        <f t="shared" si="2"/>
        <v>-535813.47</v>
      </c>
      <c r="G98" s="33">
        <f t="shared" si="3"/>
        <v>9.767376950879878</v>
      </c>
    </row>
    <row r="99" spans="1:7" ht="51.75">
      <c r="A99" s="66" t="s">
        <v>111</v>
      </c>
      <c r="B99" s="30" t="s">
        <v>112</v>
      </c>
      <c r="C99" s="37">
        <f>C100+C101+C102+C103</f>
        <v>593813.47</v>
      </c>
      <c r="D99" s="37">
        <f>D100+D101+D102+D103</f>
        <v>834455.5999999999</v>
      </c>
      <c r="E99" s="37">
        <f>E100+E101+E102+E103</f>
        <v>58000</v>
      </c>
      <c r="F99" s="32">
        <f t="shared" si="2"/>
        <v>-535813.47</v>
      </c>
      <c r="G99" s="33">
        <f t="shared" si="3"/>
        <v>9.767376950879878</v>
      </c>
    </row>
    <row r="100" spans="1:7" ht="51.75">
      <c r="A100" s="66" t="s">
        <v>113</v>
      </c>
      <c r="B100" s="30" t="s">
        <v>114</v>
      </c>
      <c r="C100" s="37">
        <v>18442.37</v>
      </c>
      <c r="D100" s="37">
        <v>39140.46</v>
      </c>
      <c r="E100" s="37">
        <v>48000</v>
      </c>
      <c r="F100" s="32">
        <f t="shared" si="2"/>
        <v>29557.63</v>
      </c>
      <c r="G100" s="33">
        <f t="shared" si="3"/>
        <v>260.2702364175537</v>
      </c>
    </row>
    <row r="101" spans="1:7" ht="51.75">
      <c r="A101" s="66" t="s">
        <v>275</v>
      </c>
      <c r="B101" s="30" t="s">
        <v>114</v>
      </c>
      <c r="C101" s="37">
        <v>575336.78</v>
      </c>
      <c r="D101" s="37">
        <v>759105.82</v>
      </c>
      <c r="E101" s="37">
        <v>0</v>
      </c>
      <c r="F101" s="32">
        <f t="shared" si="2"/>
        <v>-575336.78</v>
      </c>
      <c r="G101" s="33">
        <f t="shared" si="3"/>
        <v>0</v>
      </c>
    </row>
    <row r="102" spans="1:7" ht="51.75">
      <c r="A102" s="66" t="s">
        <v>274</v>
      </c>
      <c r="B102" s="30" t="s">
        <v>114</v>
      </c>
      <c r="C102" s="37">
        <v>34.32</v>
      </c>
      <c r="D102" s="37">
        <v>2034.32</v>
      </c>
      <c r="E102" s="37">
        <v>0</v>
      </c>
      <c r="F102" s="32">
        <f t="shared" si="2"/>
        <v>-34.32</v>
      </c>
      <c r="G102" s="33">
        <f t="shared" si="3"/>
        <v>0</v>
      </c>
    </row>
    <row r="103" spans="1:7" ht="51.75">
      <c r="A103" s="66" t="s">
        <v>273</v>
      </c>
      <c r="B103" s="30" t="s">
        <v>114</v>
      </c>
      <c r="C103" s="37">
        <v>0</v>
      </c>
      <c r="D103" s="37">
        <v>34175</v>
      </c>
      <c r="E103" s="37">
        <v>10000</v>
      </c>
      <c r="F103" s="32">
        <f t="shared" si="2"/>
        <v>10000</v>
      </c>
      <c r="G103" s="33" t="e">
        <f t="shared" si="3"/>
        <v>#DIV/0!</v>
      </c>
    </row>
    <row r="104" spans="1:7" ht="51.75">
      <c r="A104" s="25" t="s">
        <v>115</v>
      </c>
      <c r="B104" s="45" t="s">
        <v>116</v>
      </c>
      <c r="C104" s="27">
        <f>C105+C109</f>
        <v>977322.63</v>
      </c>
      <c r="D104" s="27">
        <f>D105+D109</f>
        <v>1522234.95</v>
      </c>
      <c r="E104" s="27">
        <f>E105+E109</f>
        <v>360000</v>
      </c>
      <c r="F104" s="28">
        <f t="shared" si="2"/>
        <v>-617322.63</v>
      </c>
      <c r="G104" s="29">
        <f t="shared" si="3"/>
        <v>36.83532837053001</v>
      </c>
    </row>
    <row r="105" spans="1:7" ht="138">
      <c r="A105" s="22" t="s">
        <v>117</v>
      </c>
      <c r="B105" s="34" t="s">
        <v>118</v>
      </c>
      <c r="C105" s="37">
        <f aca="true" t="shared" si="5" ref="C105:E106">C106</f>
        <v>756653.34</v>
      </c>
      <c r="D105" s="37">
        <f t="shared" si="5"/>
        <v>1115790.15</v>
      </c>
      <c r="E105" s="37">
        <f t="shared" si="5"/>
        <v>200000</v>
      </c>
      <c r="F105" s="32">
        <f t="shared" si="2"/>
        <v>-556653.34</v>
      </c>
      <c r="G105" s="33">
        <f t="shared" si="3"/>
        <v>26.432183594141012</v>
      </c>
    </row>
    <row r="106" spans="1:7" ht="189.75">
      <c r="A106" s="22" t="s">
        <v>119</v>
      </c>
      <c r="B106" s="34" t="s">
        <v>319</v>
      </c>
      <c r="C106" s="37">
        <f t="shared" si="5"/>
        <v>756653.34</v>
      </c>
      <c r="D106" s="37">
        <f t="shared" si="5"/>
        <v>1115790.15</v>
      </c>
      <c r="E106" s="37">
        <f t="shared" si="5"/>
        <v>200000</v>
      </c>
      <c r="F106" s="32">
        <f t="shared" si="2"/>
        <v>-556653.34</v>
      </c>
      <c r="G106" s="33">
        <f t="shared" si="3"/>
        <v>26.432183594141012</v>
      </c>
    </row>
    <row r="107" spans="1:7" ht="189.75">
      <c r="A107" s="22" t="s">
        <v>120</v>
      </c>
      <c r="B107" s="34" t="s">
        <v>320</v>
      </c>
      <c r="C107" s="37">
        <v>756653.34</v>
      </c>
      <c r="D107" s="37">
        <v>1115790.15</v>
      </c>
      <c r="E107" s="37">
        <v>200000</v>
      </c>
      <c r="F107" s="32">
        <f t="shared" si="2"/>
        <v>-556653.34</v>
      </c>
      <c r="G107" s="33">
        <f t="shared" si="3"/>
        <v>26.432183594141012</v>
      </c>
    </row>
    <row r="108" spans="1:7" ht="189.75">
      <c r="A108" s="22" t="s">
        <v>121</v>
      </c>
      <c r="B108" s="34" t="s">
        <v>320</v>
      </c>
      <c r="C108" s="37">
        <v>756653.34</v>
      </c>
      <c r="D108" s="37">
        <v>1115790.15</v>
      </c>
      <c r="E108" s="37">
        <v>200000</v>
      </c>
      <c r="F108" s="32">
        <f t="shared" si="2"/>
        <v>-556653.34</v>
      </c>
      <c r="G108" s="33">
        <f t="shared" si="3"/>
        <v>26.432183594141012</v>
      </c>
    </row>
    <row r="109" spans="1:7" ht="103.5">
      <c r="A109" s="22" t="s">
        <v>122</v>
      </c>
      <c r="B109" s="30" t="s">
        <v>123</v>
      </c>
      <c r="C109" s="52">
        <v>220669.29</v>
      </c>
      <c r="D109" s="52">
        <v>406444.8</v>
      </c>
      <c r="E109" s="52">
        <v>160000</v>
      </c>
      <c r="F109" s="32">
        <f t="shared" si="2"/>
        <v>-60669.29000000001</v>
      </c>
      <c r="G109" s="33">
        <f t="shared" si="3"/>
        <v>72.50669089477742</v>
      </c>
    </row>
    <row r="110" spans="1:7" ht="69">
      <c r="A110" s="22" t="s">
        <v>124</v>
      </c>
      <c r="B110" s="46" t="s">
        <v>125</v>
      </c>
      <c r="C110" s="52">
        <f>C111+C113</f>
        <v>220669.29</v>
      </c>
      <c r="D110" s="52">
        <f>D111+D113</f>
        <v>406444.8</v>
      </c>
      <c r="E110" s="52">
        <f>E111+E113</f>
        <v>160000</v>
      </c>
      <c r="F110" s="32">
        <f t="shared" si="2"/>
        <v>-60669.29000000001</v>
      </c>
      <c r="G110" s="33">
        <f t="shared" si="3"/>
        <v>72.50669089477742</v>
      </c>
    </row>
    <row r="111" spans="1:7" ht="103.5">
      <c r="A111" s="22" t="s">
        <v>126</v>
      </c>
      <c r="B111" s="46" t="s">
        <v>127</v>
      </c>
      <c r="C111" s="52">
        <v>52714.85</v>
      </c>
      <c r="D111" s="52">
        <v>130083.48</v>
      </c>
      <c r="E111" s="52">
        <v>50000</v>
      </c>
      <c r="F111" s="32">
        <f t="shared" si="2"/>
        <v>-2714.8499999999985</v>
      </c>
      <c r="G111" s="33">
        <f t="shared" si="3"/>
        <v>94.84993317822207</v>
      </c>
    </row>
    <row r="112" spans="1:7" ht="103.5">
      <c r="A112" s="22" t="s">
        <v>128</v>
      </c>
      <c r="B112" s="46" t="s">
        <v>129</v>
      </c>
      <c r="C112" s="52">
        <v>52714.85</v>
      </c>
      <c r="D112" s="52">
        <v>130083.48</v>
      </c>
      <c r="E112" s="52">
        <v>50000</v>
      </c>
      <c r="F112" s="32">
        <f t="shared" si="2"/>
        <v>-2714.8499999999985</v>
      </c>
      <c r="G112" s="33">
        <f t="shared" si="3"/>
        <v>94.84993317822207</v>
      </c>
    </row>
    <row r="113" spans="1:7" ht="103.5">
      <c r="A113" s="16" t="s">
        <v>130</v>
      </c>
      <c r="B113" s="46" t="s">
        <v>131</v>
      </c>
      <c r="C113" s="52">
        <v>167954.44</v>
      </c>
      <c r="D113" s="52">
        <v>276361.32</v>
      </c>
      <c r="E113" s="52">
        <v>110000</v>
      </c>
      <c r="F113" s="32">
        <f t="shared" si="2"/>
        <v>-57954.44</v>
      </c>
      <c r="G113" s="33">
        <f t="shared" si="3"/>
        <v>65.49395181217001</v>
      </c>
    </row>
    <row r="114" spans="1:7" ht="103.5">
      <c r="A114" s="16" t="s">
        <v>132</v>
      </c>
      <c r="B114" s="46" t="s">
        <v>131</v>
      </c>
      <c r="C114" s="52">
        <v>167954.44</v>
      </c>
      <c r="D114" s="52">
        <v>276361.32</v>
      </c>
      <c r="E114" s="52">
        <v>110000</v>
      </c>
      <c r="F114" s="32">
        <f t="shared" si="2"/>
        <v>-57954.44</v>
      </c>
      <c r="G114" s="33">
        <f t="shared" si="3"/>
        <v>65.49395181217001</v>
      </c>
    </row>
    <row r="115" spans="1:7" ht="34.5">
      <c r="A115" s="25" t="s">
        <v>133</v>
      </c>
      <c r="B115" s="45" t="s">
        <v>134</v>
      </c>
      <c r="C115" s="27">
        <f>C116+C122+C125+C128+C131+C133+C137+C139+C141+C135</f>
        <v>2455956.91</v>
      </c>
      <c r="D115" s="27">
        <f>D116+D122+D125+D128+D131+D133+D137+D139+D141+D135</f>
        <v>1491612.5699999998</v>
      </c>
      <c r="E115" s="27">
        <f>E116+E122+E125+E128+E131+E133+E137+E139+E141</f>
        <v>905900</v>
      </c>
      <c r="F115" s="28">
        <f t="shared" si="2"/>
        <v>-1550056.9100000001</v>
      </c>
      <c r="G115" s="29">
        <f t="shared" si="3"/>
        <v>36.885826307107315</v>
      </c>
    </row>
    <row r="116" spans="1:7" ht="51.75">
      <c r="A116" s="22" t="s">
        <v>135</v>
      </c>
      <c r="B116" s="30" t="s">
        <v>136</v>
      </c>
      <c r="C116" s="43">
        <f>C118+C119</f>
        <v>16000</v>
      </c>
      <c r="D116" s="43">
        <f>D118+D119</f>
        <v>975</v>
      </c>
      <c r="E116" s="43">
        <f>E118+E119</f>
        <v>2400</v>
      </c>
      <c r="F116" s="32">
        <f t="shared" si="2"/>
        <v>-13600</v>
      </c>
      <c r="G116" s="33">
        <f t="shared" si="3"/>
        <v>15</v>
      </c>
    </row>
    <row r="117" spans="1:7" ht="138">
      <c r="A117" s="22" t="s">
        <v>137</v>
      </c>
      <c r="B117" s="34" t="s">
        <v>138</v>
      </c>
      <c r="C117" s="43">
        <f>C118</f>
        <v>6000</v>
      </c>
      <c r="D117" s="43">
        <v>975</v>
      </c>
      <c r="E117" s="43">
        <v>2000</v>
      </c>
      <c r="F117" s="32">
        <f t="shared" si="2"/>
        <v>-4000</v>
      </c>
      <c r="G117" s="33">
        <f t="shared" si="3"/>
        <v>33.33333333333333</v>
      </c>
    </row>
    <row r="118" spans="1:7" ht="138">
      <c r="A118" s="22" t="s">
        <v>139</v>
      </c>
      <c r="B118" s="34" t="s">
        <v>138</v>
      </c>
      <c r="C118" s="43">
        <v>6000</v>
      </c>
      <c r="D118" s="43">
        <v>975</v>
      </c>
      <c r="E118" s="43">
        <v>2000</v>
      </c>
      <c r="F118" s="32">
        <f t="shared" si="2"/>
        <v>-4000</v>
      </c>
      <c r="G118" s="33">
        <f t="shared" si="3"/>
        <v>33.33333333333333</v>
      </c>
    </row>
    <row r="119" spans="1:7" ht="120.75">
      <c r="A119" s="22" t="s">
        <v>140</v>
      </c>
      <c r="B119" s="30" t="s">
        <v>141</v>
      </c>
      <c r="C119" s="43">
        <f>C120</f>
        <v>10000</v>
      </c>
      <c r="D119" s="43">
        <v>0</v>
      </c>
      <c r="E119" s="43">
        <v>400</v>
      </c>
      <c r="F119" s="32">
        <f t="shared" si="2"/>
        <v>-9600</v>
      </c>
      <c r="G119" s="33">
        <f t="shared" si="3"/>
        <v>4</v>
      </c>
    </row>
    <row r="120" spans="1:7" ht="120.75">
      <c r="A120" s="22" t="s">
        <v>142</v>
      </c>
      <c r="B120" s="30" t="s">
        <v>141</v>
      </c>
      <c r="C120" s="43">
        <v>10000</v>
      </c>
      <c r="D120" s="43">
        <v>0</v>
      </c>
      <c r="E120" s="43">
        <v>400</v>
      </c>
      <c r="F120" s="32">
        <f t="shared" si="2"/>
        <v>-9600</v>
      </c>
      <c r="G120" s="33">
        <f t="shared" si="3"/>
        <v>4</v>
      </c>
    </row>
    <row r="121" spans="1:7" ht="120.75">
      <c r="A121" s="22" t="s">
        <v>143</v>
      </c>
      <c r="B121" s="30" t="s">
        <v>144</v>
      </c>
      <c r="C121" s="43">
        <f>C122</f>
        <v>12000</v>
      </c>
      <c r="D121" s="43">
        <v>15038.29</v>
      </c>
      <c r="E121" s="43">
        <v>25000</v>
      </c>
      <c r="F121" s="32">
        <f t="shared" si="2"/>
        <v>13000</v>
      </c>
      <c r="G121" s="33">
        <f t="shared" si="3"/>
        <v>208.33333333333334</v>
      </c>
    </row>
    <row r="122" spans="1:7" ht="86.25">
      <c r="A122" s="22" t="s">
        <v>145</v>
      </c>
      <c r="B122" s="30" t="s">
        <v>146</v>
      </c>
      <c r="C122" s="43">
        <f>C123</f>
        <v>12000</v>
      </c>
      <c r="D122" s="43">
        <f>D123</f>
        <v>15038.29</v>
      </c>
      <c r="E122" s="43">
        <f>E123</f>
        <v>25000</v>
      </c>
      <c r="F122" s="32">
        <f t="shared" si="2"/>
        <v>13000</v>
      </c>
      <c r="G122" s="33">
        <f t="shared" si="3"/>
        <v>208.33333333333334</v>
      </c>
    </row>
    <row r="123" spans="1:7" ht="86.25">
      <c r="A123" s="22" t="s">
        <v>147</v>
      </c>
      <c r="B123" s="30" t="s">
        <v>146</v>
      </c>
      <c r="C123" s="43">
        <v>12000</v>
      </c>
      <c r="D123" s="43">
        <v>15038.29</v>
      </c>
      <c r="E123" s="43">
        <v>25000</v>
      </c>
      <c r="F123" s="32">
        <f t="shared" si="2"/>
        <v>13000</v>
      </c>
      <c r="G123" s="33">
        <f t="shared" si="3"/>
        <v>208.33333333333334</v>
      </c>
    </row>
    <row r="124" spans="1:7" ht="86.25">
      <c r="A124" s="22" t="s">
        <v>257</v>
      </c>
      <c r="B124" s="30" t="s">
        <v>258</v>
      </c>
      <c r="C124" s="43">
        <v>0</v>
      </c>
      <c r="D124" s="43">
        <v>15000</v>
      </c>
      <c r="E124" s="43">
        <v>0</v>
      </c>
      <c r="F124" s="32">
        <f t="shared" si="2"/>
        <v>0</v>
      </c>
      <c r="G124" s="33"/>
    </row>
    <row r="125" spans="1:7" ht="103.5">
      <c r="A125" s="22" t="s">
        <v>259</v>
      </c>
      <c r="B125" s="30" t="s">
        <v>326</v>
      </c>
      <c r="C125" s="43">
        <v>0</v>
      </c>
      <c r="D125" s="43">
        <v>15000</v>
      </c>
      <c r="E125" s="43">
        <v>0</v>
      </c>
      <c r="F125" s="32">
        <f t="shared" si="2"/>
        <v>0</v>
      </c>
      <c r="G125" s="33"/>
    </row>
    <row r="126" spans="1:7" ht="103.5">
      <c r="A126" s="22" t="s">
        <v>310</v>
      </c>
      <c r="B126" s="30" t="s">
        <v>326</v>
      </c>
      <c r="C126" s="43">
        <v>0</v>
      </c>
      <c r="D126" s="43">
        <v>15000</v>
      </c>
      <c r="E126" s="43">
        <v>0</v>
      </c>
      <c r="F126" s="32">
        <f t="shared" si="2"/>
        <v>0</v>
      </c>
      <c r="G126" s="33"/>
    </row>
    <row r="127" spans="1:7" ht="224.25">
      <c r="A127" s="22" t="s">
        <v>148</v>
      </c>
      <c r="B127" s="34" t="s">
        <v>149</v>
      </c>
      <c r="C127" s="20">
        <v>60700</v>
      </c>
      <c r="D127" s="20">
        <v>98700.1</v>
      </c>
      <c r="E127" s="20">
        <v>92500</v>
      </c>
      <c r="F127" s="32">
        <f t="shared" si="2"/>
        <v>31800</v>
      </c>
      <c r="G127" s="33">
        <f t="shared" si="3"/>
        <v>152.38879736408566</v>
      </c>
    </row>
    <row r="128" spans="1:7" ht="165.75" customHeight="1">
      <c r="A128" s="22" t="s">
        <v>260</v>
      </c>
      <c r="B128" s="34" t="s">
        <v>261</v>
      </c>
      <c r="C128" s="31">
        <v>700</v>
      </c>
      <c r="D128" s="20">
        <v>1200.1</v>
      </c>
      <c r="E128" s="20">
        <v>2500</v>
      </c>
      <c r="F128" s="32">
        <f t="shared" si="2"/>
        <v>1800</v>
      </c>
      <c r="G128" s="33">
        <f t="shared" si="3"/>
        <v>357.14285714285717</v>
      </c>
    </row>
    <row r="129" spans="1:7" ht="155.25">
      <c r="A129" s="22" t="s">
        <v>262</v>
      </c>
      <c r="B129" s="34" t="s">
        <v>261</v>
      </c>
      <c r="C129" s="20">
        <v>700</v>
      </c>
      <c r="D129" s="20">
        <v>1200.1</v>
      </c>
      <c r="E129" s="20">
        <v>2500</v>
      </c>
      <c r="F129" s="32">
        <f t="shared" si="2"/>
        <v>1800</v>
      </c>
      <c r="G129" s="33">
        <f t="shared" si="3"/>
        <v>357.14285714285717</v>
      </c>
    </row>
    <row r="130" spans="1:7" ht="51.75">
      <c r="A130" s="22" t="s">
        <v>150</v>
      </c>
      <c r="B130" s="30" t="s">
        <v>151</v>
      </c>
      <c r="C130" s="20">
        <v>60000</v>
      </c>
      <c r="D130" s="20">
        <v>97500</v>
      </c>
      <c r="E130" s="20">
        <v>90000</v>
      </c>
      <c r="F130" s="32">
        <f t="shared" si="2"/>
        <v>30000</v>
      </c>
      <c r="G130" s="33">
        <f t="shared" si="3"/>
        <v>150</v>
      </c>
    </row>
    <row r="131" spans="1:7" ht="51.75">
      <c r="A131" s="22" t="s">
        <v>152</v>
      </c>
      <c r="B131" s="30" t="s">
        <v>151</v>
      </c>
      <c r="C131" s="31">
        <v>60000</v>
      </c>
      <c r="D131" s="20">
        <v>97500</v>
      </c>
      <c r="E131" s="20">
        <v>90000</v>
      </c>
      <c r="F131" s="32">
        <f t="shared" si="2"/>
        <v>30000</v>
      </c>
      <c r="G131" s="33">
        <f t="shared" si="3"/>
        <v>150</v>
      </c>
    </row>
    <row r="132" spans="1:7" ht="136.5" customHeight="1">
      <c r="A132" s="22" t="s">
        <v>263</v>
      </c>
      <c r="B132" s="30" t="s">
        <v>264</v>
      </c>
      <c r="C132" s="31">
        <v>0</v>
      </c>
      <c r="D132" s="20">
        <v>1500</v>
      </c>
      <c r="E132" s="20">
        <v>1000</v>
      </c>
      <c r="F132" s="32">
        <f t="shared" si="2"/>
        <v>1000</v>
      </c>
      <c r="G132" s="33"/>
    </row>
    <row r="133" spans="1:7" ht="120.75">
      <c r="A133" s="22" t="s">
        <v>265</v>
      </c>
      <c r="B133" s="30" t="s">
        <v>264</v>
      </c>
      <c r="C133" s="31">
        <v>0.5</v>
      </c>
      <c r="D133" s="20">
        <v>1500</v>
      </c>
      <c r="E133" s="20">
        <v>1000</v>
      </c>
      <c r="F133" s="32">
        <f t="shared" si="2"/>
        <v>999.5</v>
      </c>
      <c r="G133" s="33">
        <f t="shared" si="3"/>
        <v>200000</v>
      </c>
    </row>
    <row r="134" spans="1:7" ht="51.75">
      <c r="A134" s="22" t="s">
        <v>266</v>
      </c>
      <c r="B134" s="30" t="s">
        <v>267</v>
      </c>
      <c r="C134" s="31">
        <v>0</v>
      </c>
      <c r="D134" s="20">
        <v>1000</v>
      </c>
      <c r="E134" s="20">
        <v>0</v>
      </c>
      <c r="F134" s="32">
        <f t="shared" si="2"/>
        <v>0</v>
      </c>
      <c r="G134" s="33">
        <v>0</v>
      </c>
    </row>
    <row r="135" spans="1:7" ht="51.75">
      <c r="A135" s="22" t="s">
        <v>266</v>
      </c>
      <c r="B135" s="30" t="s">
        <v>267</v>
      </c>
      <c r="C135" s="31">
        <v>0</v>
      </c>
      <c r="D135" s="20">
        <v>1000</v>
      </c>
      <c r="E135" s="20">
        <v>0</v>
      </c>
      <c r="F135" s="32">
        <f t="shared" si="2"/>
        <v>0</v>
      </c>
      <c r="G135" s="33">
        <v>0</v>
      </c>
    </row>
    <row r="136" spans="1:7" ht="118.5" customHeight="1">
      <c r="A136" s="22" t="s">
        <v>268</v>
      </c>
      <c r="B136" s="30" t="s">
        <v>269</v>
      </c>
      <c r="C136" s="31">
        <v>0</v>
      </c>
      <c r="D136" s="20">
        <v>3000</v>
      </c>
      <c r="E136" s="20">
        <v>0</v>
      </c>
      <c r="F136" s="32">
        <f t="shared" si="2"/>
        <v>0</v>
      </c>
      <c r="G136" s="33">
        <v>0</v>
      </c>
    </row>
    <row r="137" spans="1:7" ht="138">
      <c r="A137" s="22" t="s">
        <v>270</v>
      </c>
      <c r="B137" s="30" t="s">
        <v>271</v>
      </c>
      <c r="C137" s="31">
        <v>0</v>
      </c>
      <c r="D137" s="20">
        <v>3000</v>
      </c>
      <c r="E137" s="20">
        <v>0</v>
      </c>
      <c r="F137" s="32">
        <f t="shared" si="2"/>
        <v>0</v>
      </c>
      <c r="G137" s="33">
        <v>0</v>
      </c>
    </row>
    <row r="138" spans="1:7" ht="138">
      <c r="A138" s="22" t="s">
        <v>311</v>
      </c>
      <c r="B138" s="30" t="s">
        <v>271</v>
      </c>
      <c r="C138" s="20">
        <v>0</v>
      </c>
      <c r="D138" s="20">
        <v>3000</v>
      </c>
      <c r="E138" s="20">
        <v>0</v>
      </c>
      <c r="F138" s="32">
        <f t="shared" si="2"/>
        <v>0</v>
      </c>
      <c r="G138" s="33">
        <v>0</v>
      </c>
    </row>
    <row r="139" spans="1:7" ht="138">
      <c r="A139" s="22" t="s">
        <v>153</v>
      </c>
      <c r="B139" s="30" t="s">
        <v>154</v>
      </c>
      <c r="C139" s="64">
        <f>C140</f>
        <v>11000</v>
      </c>
      <c r="D139" s="64">
        <v>5500</v>
      </c>
      <c r="E139" s="64">
        <v>5000</v>
      </c>
      <c r="F139" s="32">
        <f t="shared" si="2"/>
        <v>-6000</v>
      </c>
      <c r="G139" s="33">
        <f t="shared" si="3"/>
        <v>45.45454545454545</v>
      </c>
    </row>
    <row r="140" spans="1:7" ht="138">
      <c r="A140" s="22" t="s">
        <v>155</v>
      </c>
      <c r="B140" s="30" t="s">
        <v>154</v>
      </c>
      <c r="C140" s="64">
        <v>11000</v>
      </c>
      <c r="D140" s="64">
        <v>5500</v>
      </c>
      <c r="E140" s="64">
        <v>5000</v>
      </c>
      <c r="F140" s="32">
        <f t="shared" si="2"/>
        <v>-6000</v>
      </c>
      <c r="G140" s="33">
        <f t="shared" si="3"/>
        <v>45.45454545454545</v>
      </c>
    </row>
    <row r="141" spans="1:7" ht="51.75">
      <c r="A141" s="22" t="s">
        <v>156</v>
      </c>
      <c r="B141" s="30" t="s">
        <v>157</v>
      </c>
      <c r="C141" s="31">
        <f>C142</f>
        <v>2356256.41</v>
      </c>
      <c r="D141" s="31">
        <f>D142</f>
        <v>1350899.18</v>
      </c>
      <c r="E141" s="31">
        <f>E142</f>
        <v>780000</v>
      </c>
      <c r="F141" s="32">
        <f t="shared" si="2"/>
        <v>-1576256.4100000001</v>
      </c>
      <c r="G141" s="33">
        <f t="shared" si="3"/>
        <v>33.10335822067854</v>
      </c>
    </row>
    <row r="142" spans="1:7" ht="69">
      <c r="A142" s="22" t="s">
        <v>158</v>
      </c>
      <c r="B142" s="30" t="s">
        <v>321</v>
      </c>
      <c r="C142" s="31">
        <f>C143+C144+C145</f>
        <v>2356256.41</v>
      </c>
      <c r="D142" s="31">
        <v>1350899.18</v>
      </c>
      <c r="E142" s="20">
        <v>780000</v>
      </c>
      <c r="F142" s="32">
        <f aca="true" t="shared" si="6" ref="F142:F191">E142-C142</f>
        <v>-1576256.4100000001</v>
      </c>
      <c r="G142" s="33">
        <f aca="true" t="shared" si="7" ref="G142:G191">E142/C142*100</f>
        <v>33.10335822067854</v>
      </c>
    </row>
    <row r="143" spans="1:7" ht="69">
      <c r="A143" s="22" t="s">
        <v>159</v>
      </c>
      <c r="B143" s="30" t="s">
        <v>160</v>
      </c>
      <c r="C143" s="64">
        <v>1916256.41</v>
      </c>
      <c r="D143" s="64">
        <v>972084.34</v>
      </c>
      <c r="E143" s="64">
        <v>80000</v>
      </c>
      <c r="F143" s="32">
        <f t="shared" si="6"/>
        <v>-1836256.41</v>
      </c>
      <c r="G143" s="33">
        <f t="shared" si="7"/>
        <v>4.174806648135361</v>
      </c>
    </row>
    <row r="144" spans="1:7" ht="69">
      <c r="A144" s="22" t="s">
        <v>161</v>
      </c>
      <c r="B144" s="30" t="s">
        <v>160</v>
      </c>
      <c r="C144" s="52">
        <v>440000</v>
      </c>
      <c r="D144" s="52">
        <v>344814.84</v>
      </c>
      <c r="E144" s="52">
        <v>650000</v>
      </c>
      <c r="F144" s="32">
        <f t="shared" si="6"/>
        <v>210000</v>
      </c>
      <c r="G144" s="33">
        <f t="shared" si="7"/>
        <v>147.72727272727272</v>
      </c>
    </row>
    <row r="145" spans="1:7" ht="69">
      <c r="A145" s="22" t="s">
        <v>272</v>
      </c>
      <c r="B145" s="30" t="s">
        <v>160</v>
      </c>
      <c r="C145" s="52">
        <v>0</v>
      </c>
      <c r="D145" s="52">
        <v>34000</v>
      </c>
      <c r="E145" s="52">
        <v>50000</v>
      </c>
      <c r="F145" s="32">
        <f t="shared" si="6"/>
        <v>50000</v>
      </c>
      <c r="G145" s="33"/>
    </row>
    <row r="146" spans="1:7" ht="34.5">
      <c r="A146" s="67" t="s">
        <v>4</v>
      </c>
      <c r="B146" s="68" t="s">
        <v>162</v>
      </c>
      <c r="C146" s="69">
        <f>C147</f>
        <v>10000</v>
      </c>
      <c r="D146" s="69">
        <v>66588.91</v>
      </c>
      <c r="E146" s="69">
        <v>0</v>
      </c>
      <c r="F146" s="28">
        <f t="shared" si="6"/>
        <v>-10000</v>
      </c>
      <c r="G146" s="29">
        <f t="shared" si="7"/>
        <v>0</v>
      </c>
    </row>
    <row r="147" spans="1:7" ht="34.5">
      <c r="A147" s="22" t="s">
        <v>163</v>
      </c>
      <c r="B147" s="30" t="s">
        <v>1</v>
      </c>
      <c r="C147" s="52">
        <f>C148</f>
        <v>10000</v>
      </c>
      <c r="D147" s="52">
        <v>66588.91</v>
      </c>
      <c r="E147" s="52">
        <v>0</v>
      </c>
      <c r="F147" s="32">
        <f t="shared" si="6"/>
        <v>-10000</v>
      </c>
      <c r="G147" s="33">
        <f t="shared" si="7"/>
        <v>0</v>
      </c>
    </row>
    <row r="148" spans="1:7" ht="34.5">
      <c r="A148" s="22" t="s">
        <v>164</v>
      </c>
      <c r="B148" s="30" t="s">
        <v>165</v>
      </c>
      <c r="C148" s="52">
        <f>C149</f>
        <v>10000</v>
      </c>
      <c r="D148" s="52">
        <v>66588.91</v>
      </c>
      <c r="E148" s="52">
        <v>0</v>
      </c>
      <c r="F148" s="32">
        <f t="shared" si="6"/>
        <v>-10000</v>
      </c>
      <c r="G148" s="33">
        <f t="shared" si="7"/>
        <v>0</v>
      </c>
    </row>
    <row r="149" spans="1:7" ht="34.5">
      <c r="A149" s="22" t="s">
        <v>166</v>
      </c>
      <c r="B149" s="30" t="s">
        <v>165</v>
      </c>
      <c r="C149" s="52">
        <v>10000</v>
      </c>
      <c r="D149" s="52">
        <v>66588.91</v>
      </c>
      <c r="E149" s="52">
        <v>0</v>
      </c>
      <c r="F149" s="32">
        <f t="shared" si="6"/>
        <v>-10000</v>
      </c>
      <c r="G149" s="33">
        <f t="shared" si="7"/>
        <v>0</v>
      </c>
    </row>
    <row r="150" spans="1:7" ht="34.5">
      <c r="A150" s="67" t="s">
        <v>5</v>
      </c>
      <c r="B150" s="70" t="s">
        <v>167</v>
      </c>
      <c r="C150" s="40">
        <v>215457219.3</v>
      </c>
      <c r="D150" s="40">
        <v>176678817.96</v>
      </c>
      <c r="E150" s="40">
        <v>197803750.63</v>
      </c>
      <c r="F150" s="28">
        <f t="shared" si="6"/>
        <v>-17653468.670000017</v>
      </c>
      <c r="G150" s="29">
        <f t="shared" si="7"/>
        <v>91.8065086297157</v>
      </c>
    </row>
    <row r="151" spans="1:7" ht="51.75">
      <c r="A151" s="67" t="s">
        <v>6</v>
      </c>
      <c r="B151" s="70" t="s">
        <v>168</v>
      </c>
      <c r="C151" s="40">
        <v>215999352.15</v>
      </c>
      <c r="D151" s="40">
        <v>177220950.81</v>
      </c>
      <c r="E151" s="40">
        <v>197803750.63</v>
      </c>
      <c r="F151" s="28">
        <f t="shared" si="6"/>
        <v>-18195601.52000001</v>
      </c>
      <c r="G151" s="29">
        <f t="shared" si="7"/>
        <v>91.57608514151276</v>
      </c>
    </row>
    <row r="152" spans="1:7" ht="51.75">
      <c r="A152" s="67" t="s">
        <v>169</v>
      </c>
      <c r="B152" s="68" t="s">
        <v>170</v>
      </c>
      <c r="C152" s="40">
        <v>105243000</v>
      </c>
      <c r="D152" s="40">
        <v>87702500</v>
      </c>
      <c r="E152" s="40">
        <v>105243000</v>
      </c>
      <c r="F152" s="28">
        <f t="shared" si="6"/>
        <v>0</v>
      </c>
      <c r="G152" s="29">
        <f t="shared" si="7"/>
        <v>100</v>
      </c>
    </row>
    <row r="153" spans="1:7" ht="34.5">
      <c r="A153" s="22" t="s">
        <v>171</v>
      </c>
      <c r="B153" s="30" t="s">
        <v>172</v>
      </c>
      <c r="C153" s="43">
        <v>105243000</v>
      </c>
      <c r="D153" s="43">
        <v>87702500</v>
      </c>
      <c r="E153" s="43">
        <v>105243000</v>
      </c>
      <c r="F153" s="32">
        <f t="shared" si="6"/>
        <v>0</v>
      </c>
      <c r="G153" s="33">
        <f t="shared" si="7"/>
        <v>100</v>
      </c>
    </row>
    <row r="154" spans="1:7" ht="51.75">
      <c r="A154" s="22" t="s">
        <v>173</v>
      </c>
      <c r="B154" s="30" t="s">
        <v>174</v>
      </c>
      <c r="C154" s="43">
        <v>105243000</v>
      </c>
      <c r="D154" s="43">
        <v>87702500</v>
      </c>
      <c r="E154" s="43">
        <v>105243000</v>
      </c>
      <c r="F154" s="32">
        <f t="shared" si="6"/>
        <v>0</v>
      </c>
      <c r="G154" s="33">
        <f t="shared" si="7"/>
        <v>100</v>
      </c>
    </row>
    <row r="155" spans="1:7" ht="51.75">
      <c r="A155" s="22" t="s">
        <v>175</v>
      </c>
      <c r="B155" s="30" t="s">
        <v>174</v>
      </c>
      <c r="C155" s="43">
        <v>105243000</v>
      </c>
      <c r="D155" s="43">
        <v>87702500</v>
      </c>
      <c r="E155" s="43">
        <v>105243000</v>
      </c>
      <c r="F155" s="32">
        <f t="shared" si="6"/>
        <v>0</v>
      </c>
      <c r="G155" s="33">
        <f t="shared" si="7"/>
        <v>100</v>
      </c>
    </row>
    <row r="156" spans="1:7" ht="51.75">
      <c r="A156" s="67" t="s">
        <v>176</v>
      </c>
      <c r="B156" s="70" t="s">
        <v>177</v>
      </c>
      <c r="C156" s="40">
        <v>4468817.65</v>
      </c>
      <c r="D156" s="40">
        <v>4468817.65</v>
      </c>
      <c r="E156" s="40">
        <v>485100</v>
      </c>
      <c r="F156" s="28">
        <f t="shared" si="6"/>
        <v>-3983717.6500000004</v>
      </c>
      <c r="G156" s="29">
        <f t="shared" si="7"/>
        <v>10.855220284049853</v>
      </c>
    </row>
    <row r="157" spans="1:7" ht="34.5">
      <c r="A157" s="22" t="s">
        <v>276</v>
      </c>
      <c r="B157" s="34" t="s">
        <v>277</v>
      </c>
      <c r="C157" s="43">
        <v>509161.45</v>
      </c>
      <c r="D157" s="43">
        <v>509161.45</v>
      </c>
      <c r="E157" s="43">
        <v>0</v>
      </c>
      <c r="F157" s="32">
        <f t="shared" si="6"/>
        <v>-509161.45</v>
      </c>
      <c r="G157" s="33">
        <f t="shared" si="7"/>
        <v>0</v>
      </c>
    </row>
    <row r="158" spans="1:7" ht="51.75">
      <c r="A158" s="22" t="s">
        <v>278</v>
      </c>
      <c r="B158" s="34" t="s">
        <v>279</v>
      </c>
      <c r="C158" s="43">
        <v>509161.45</v>
      </c>
      <c r="D158" s="43">
        <v>509161.45</v>
      </c>
      <c r="E158" s="43">
        <v>0</v>
      </c>
      <c r="F158" s="32">
        <f t="shared" si="6"/>
        <v>-509161.45</v>
      </c>
      <c r="G158" s="33">
        <f t="shared" si="7"/>
        <v>0</v>
      </c>
    </row>
    <row r="159" spans="1:7" ht="34.5">
      <c r="A159" s="22" t="s">
        <v>280</v>
      </c>
      <c r="B159" s="34" t="s">
        <v>281</v>
      </c>
      <c r="C159" s="43">
        <v>348902.2</v>
      </c>
      <c r="D159" s="43">
        <v>348902.2</v>
      </c>
      <c r="E159" s="43">
        <v>0</v>
      </c>
      <c r="F159" s="32">
        <f t="shared" si="6"/>
        <v>-348902.2</v>
      </c>
      <c r="G159" s="33">
        <f t="shared" si="7"/>
        <v>0</v>
      </c>
    </row>
    <row r="160" spans="1:7" ht="51.75">
      <c r="A160" s="22" t="s">
        <v>282</v>
      </c>
      <c r="B160" s="34" t="s">
        <v>283</v>
      </c>
      <c r="C160" s="43">
        <v>348902.2</v>
      </c>
      <c r="D160" s="43">
        <v>348902.2</v>
      </c>
      <c r="E160" s="43">
        <v>0</v>
      </c>
      <c r="F160" s="32">
        <f t="shared" si="6"/>
        <v>-348902.2</v>
      </c>
      <c r="G160" s="33">
        <f t="shared" si="7"/>
        <v>0</v>
      </c>
    </row>
    <row r="161" spans="1:7" ht="34.5">
      <c r="A161" s="22" t="s">
        <v>178</v>
      </c>
      <c r="B161" s="34" t="s">
        <v>179</v>
      </c>
      <c r="C161" s="43">
        <v>3610754</v>
      </c>
      <c r="D161" s="43">
        <v>3610754</v>
      </c>
      <c r="E161" s="43">
        <v>485100</v>
      </c>
      <c r="F161" s="32">
        <f t="shared" si="6"/>
        <v>-3125654</v>
      </c>
      <c r="G161" s="33">
        <f t="shared" si="7"/>
        <v>13.43486706654621</v>
      </c>
    </row>
    <row r="162" spans="1:7" ht="34.5">
      <c r="A162" s="22" t="s">
        <v>180</v>
      </c>
      <c r="B162" s="34" t="s">
        <v>181</v>
      </c>
      <c r="C162" s="43">
        <v>3610754</v>
      </c>
      <c r="D162" s="43">
        <v>3610754</v>
      </c>
      <c r="E162" s="43">
        <v>485100</v>
      </c>
      <c r="F162" s="32">
        <f t="shared" si="6"/>
        <v>-3125654</v>
      </c>
      <c r="G162" s="33">
        <f t="shared" si="7"/>
        <v>13.43486706654621</v>
      </c>
    </row>
    <row r="163" spans="1:7" ht="34.5">
      <c r="A163" s="22" t="s">
        <v>182</v>
      </c>
      <c r="B163" s="34" t="s">
        <v>183</v>
      </c>
      <c r="C163" s="43">
        <v>825654</v>
      </c>
      <c r="D163" s="43">
        <v>825654</v>
      </c>
      <c r="E163" s="43">
        <v>0</v>
      </c>
      <c r="F163" s="32">
        <f t="shared" si="6"/>
        <v>-825654</v>
      </c>
      <c r="G163" s="33">
        <f t="shared" si="7"/>
        <v>0</v>
      </c>
    </row>
    <row r="164" spans="1:7" ht="34.5">
      <c r="A164" s="22" t="s">
        <v>184</v>
      </c>
      <c r="B164" s="34" t="s">
        <v>183</v>
      </c>
      <c r="C164" s="43">
        <v>2785100</v>
      </c>
      <c r="D164" s="43">
        <v>2785100</v>
      </c>
      <c r="E164" s="43">
        <v>485100</v>
      </c>
      <c r="F164" s="32">
        <f t="shared" si="6"/>
        <v>-2300000</v>
      </c>
      <c r="G164" s="33">
        <f t="shared" si="7"/>
        <v>17.41768697712829</v>
      </c>
    </row>
    <row r="165" spans="1:7" ht="51.75">
      <c r="A165" s="67" t="s">
        <v>185</v>
      </c>
      <c r="B165" s="68" t="s">
        <v>186</v>
      </c>
      <c r="C165" s="40">
        <v>105437403.25</v>
      </c>
      <c r="D165" s="40">
        <v>84328705.75</v>
      </c>
      <c r="E165" s="40">
        <v>92075650.63</v>
      </c>
      <c r="F165" s="28">
        <f t="shared" si="6"/>
        <v>-13361752.620000005</v>
      </c>
      <c r="G165" s="29">
        <f t="shared" si="7"/>
        <v>87.32731250188486</v>
      </c>
    </row>
    <row r="166" spans="1:7" ht="103.5">
      <c r="A166" s="22" t="s">
        <v>187</v>
      </c>
      <c r="B166" s="30" t="s">
        <v>188</v>
      </c>
      <c r="C166" s="43">
        <f>C167</f>
        <v>10600</v>
      </c>
      <c r="D166" s="43">
        <v>10600</v>
      </c>
      <c r="E166" s="43">
        <v>0</v>
      </c>
      <c r="F166" s="32">
        <f t="shared" si="6"/>
        <v>-10600</v>
      </c>
      <c r="G166" s="33">
        <f t="shared" si="7"/>
        <v>0</v>
      </c>
    </row>
    <row r="167" spans="1:7" ht="104.25" customHeight="1">
      <c r="A167" s="22" t="s">
        <v>189</v>
      </c>
      <c r="B167" s="30" t="s">
        <v>190</v>
      </c>
      <c r="C167" s="43">
        <f>C168</f>
        <v>10600</v>
      </c>
      <c r="D167" s="43">
        <v>10600</v>
      </c>
      <c r="E167" s="43">
        <v>0</v>
      </c>
      <c r="F167" s="32">
        <f t="shared" si="6"/>
        <v>-10600</v>
      </c>
      <c r="G167" s="33">
        <f t="shared" si="7"/>
        <v>0</v>
      </c>
    </row>
    <row r="168" spans="1:7" ht="98.25" customHeight="1">
      <c r="A168" s="22" t="s">
        <v>191</v>
      </c>
      <c r="B168" s="30" t="s">
        <v>190</v>
      </c>
      <c r="C168" s="43">
        <v>10600</v>
      </c>
      <c r="D168" s="43">
        <v>10600</v>
      </c>
      <c r="E168" s="43">
        <v>0</v>
      </c>
      <c r="F168" s="32">
        <f t="shared" si="6"/>
        <v>-10600</v>
      </c>
      <c r="G168" s="33">
        <f t="shared" si="7"/>
        <v>0</v>
      </c>
    </row>
    <row r="169" spans="1:7" ht="69">
      <c r="A169" s="22" t="s">
        <v>192</v>
      </c>
      <c r="B169" s="30" t="s">
        <v>193</v>
      </c>
      <c r="C169" s="43">
        <v>3511370.25</v>
      </c>
      <c r="D169" s="43">
        <v>3045440.25</v>
      </c>
      <c r="E169" s="43">
        <v>2521651.63</v>
      </c>
      <c r="F169" s="32">
        <f t="shared" si="6"/>
        <v>-989718.6200000001</v>
      </c>
      <c r="G169" s="33">
        <f t="shared" si="7"/>
        <v>71.81389174211976</v>
      </c>
    </row>
    <row r="170" spans="1:7" ht="78" customHeight="1">
      <c r="A170" s="22" t="s">
        <v>194</v>
      </c>
      <c r="B170" s="30" t="s">
        <v>195</v>
      </c>
      <c r="C170" s="43">
        <v>3511370.25</v>
      </c>
      <c r="D170" s="43">
        <v>3045440.25</v>
      </c>
      <c r="E170" s="43">
        <v>2521651.63</v>
      </c>
      <c r="F170" s="32">
        <f t="shared" si="6"/>
        <v>-989718.6200000001</v>
      </c>
      <c r="G170" s="33">
        <f t="shared" si="7"/>
        <v>71.81389174211976</v>
      </c>
    </row>
    <row r="171" spans="1:7" ht="86.25">
      <c r="A171" s="22" t="s">
        <v>196</v>
      </c>
      <c r="B171" s="30" t="s">
        <v>195</v>
      </c>
      <c r="C171" s="43">
        <v>423024</v>
      </c>
      <c r="D171" s="43">
        <v>355044</v>
      </c>
      <c r="E171" s="43">
        <v>421548.5</v>
      </c>
      <c r="F171" s="32">
        <f t="shared" si="6"/>
        <v>-1475.5</v>
      </c>
      <c r="G171" s="33">
        <f t="shared" si="7"/>
        <v>99.65120182306441</v>
      </c>
    </row>
    <row r="172" spans="1:7" ht="86.25">
      <c r="A172" s="22" t="s">
        <v>197</v>
      </c>
      <c r="B172" s="30" t="s">
        <v>195</v>
      </c>
      <c r="C172" s="43">
        <v>3082346.25</v>
      </c>
      <c r="D172" s="43">
        <v>2684396.25</v>
      </c>
      <c r="E172" s="43">
        <v>2092603.13</v>
      </c>
      <c r="F172" s="32">
        <f t="shared" si="6"/>
        <v>-989743.1200000001</v>
      </c>
      <c r="G172" s="33">
        <f t="shared" si="7"/>
        <v>67.88994357788324</v>
      </c>
    </row>
    <row r="173" spans="1:7" ht="86.25">
      <c r="A173" s="22" t="s">
        <v>284</v>
      </c>
      <c r="B173" s="30" t="s">
        <v>195</v>
      </c>
      <c r="C173" s="43">
        <v>6000</v>
      </c>
      <c r="D173" s="43">
        <v>6000</v>
      </c>
      <c r="E173" s="43">
        <v>7500</v>
      </c>
      <c r="F173" s="32">
        <f t="shared" si="6"/>
        <v>1500</v>
      </c>
      <c r="G173" s="33">
        <f t="shared" si="7"/>
        <v>125</v>
      </c>
    </row>
    <row r="174" spans="1:7" ht="69">
      <c r="A174" s="22" t="s">
        <v>285</v>
      </c>
      <c r="B174" s="30" t="s">
        <v>286</v>
      </c>
      <c r="C174" s="43">
        <v>669709</v>
      </c>
      <c r="D174" s="43">
        <v>530183.5</v>
      </c>
      <c r="E174" s="43">
        <v>0</v>
      </c>
      <c r="F174" s="32">
        <f t="shared" si="6"/>
        <v>-669709</v>
      </c>
      <c r="G174" s="33">
        <f t="shared" si="7"/>
        <v>0</v>
      </c>
    </row>
    <row r="175" spans="1:7" ht="86.25">
      <c r="A175" s="22" t="s">
        <v>287</v>
      </c>
      <c r="B175" s="30" t="s">
        <v>288</v>
      </c>
      <c r="C175" s="43">
        <v>669709</v>
      </c>
      <c r="D175" s="43">
        <v>530183.5</v>
      </c>
      <c r="E175" s="43">
        <v>0</v>
      </c>
      <c r="F175" s="32">
        <f t="shared" si="6"/>
        <v>-669709</v>
      </c>
      <c r="G175" s="33">
        <f t="shared" si="7"/>
        <v>0</v>
      </c>
    </row>
    <row r="176" spans="1:7" ht="86.25">
      <c r="A176" s="22" t="s">
        <v>289</v>
      </c>
      <c r="B176" s="30" t="s">
        <v>288</v>
      </c>
      <c r="C176" s="43">
        <v>669709</v>
      </c>
      <c r="D176" s="43">
        <v>530183.5</v>
      </c>
      <c r="E176" s="43">
        <v>0</v>
      </c>
      <c r="F176" s="32">
        <f t="shared" si="6"/>
        <v>-669709</v>
      </c>
      <c r="G176" s="33">
        <f t="shared" si="7"/>
        <v>0</v>
      </c>
    </row>
    <row r="177" spans="1:7" ht="34.5">
      <c r="A177" s="22" t="s">
        <v>198</v>
      </c>
      <c r="B177" s="30" t="s">
        <v>199</v>
      </c>
      <c r="C177" s="43">
        <v>101245724</v>
      </c>
      <c r="D177" s="43">
        <v>80742482</v>
      </c>
      <c r="E177" s="43">
        <v>89553999</v>
      </c>
      <c r="F177" s="32">
        <f t="shared" si="6"/>
        <v>-11691725</v>
      </c>
      <c r="G177" s="33">
        <f t="shared" si="7"/>
        <v>88.45212959314706</v>
      </c>
    </row>
    <row r="178" spans="1:7" ht="34.5">
      <c r="A178" s="22" t="s">
        <v>200</v>
      </c>
      <c r="B178" s="30" t="s">
        <v>201</v>
      </c>
      <c r="C178" s="43">
        <v>101245724</v>
      </c>
      <c r="D178" s="43">
        <v>80742482</v>
      </c>
      <c r="E178" s="43">
        <v>89553999</v>
      </c>
      <c r="F178" s="32">
        <f t="shared" si="6"/>
        <v>-11691725</v>
      </c>
      <c r="G178" s="33">
        <f t="shared" si="7"/>
        <v>88.45212959314706</v>
      </c>
    </row>
    <row r="179" spans="1:7" ht="34.5">
      <c r="A179" s="22" t="s">
        <v>202</v>
      </c>
      <c r="B179" s="30" t="s">
        <v>322</v>
      </c>
      <c r="C179" s="43">
        <v>101245724</v>
      </c>
      <c r="D179" s="43">
        <v>80742482</v>
      </c>
      <c r="E179" s="43">
        <v>89553999</v>
      </c>
      <c r="F179" s="32">
        <f t="shared" si="6"/>
        <v>-11691725</v>
      </c>
      <c r="G179" s="33">
        <f t="shared" si="7"/>
        <v>88.45212959314706</v>
      </c>
    </row>
    <row r="180" spans="1:7" ht="34.5">
      <c r="A180" s="67" t="s">
        <v>203</v>
      </c>
      <c r="B180" s="68" t="s">
        <v>204</v>
      </c>
      <c r="C180" s="40">
        <v>850131.25</v>
      </c>
      <c r="D180" s="40">
        <v>720927.41</v>
      </c>
      <c r="E180" s="40">
        <v>0</v>
      </c>
      <c r="F180" s="28">
        <f t="shared" si="6"/>
        <v>-850131.25</v>
      </c>
      <c r="G180" s="29">
        <f t="shared" si="7"/>
        <v>0</v>
      </c>
    </row>
    <row r="181" spans="1:7" ht="120.75">
      <c r="A181" s="22" t="s">
        <v>205</v>
      </c>
      <c r="B181" s="34" t="s">
        <v>206</v>
      </c>
      <c r="C181" s="43">
        <v>850131.25</v>
      </c>
      <c r="D181" s="43">
        <v>720927.41</v>
      </c>
      <c r="E181" s="43">
        <v>0</v>
      </c>
      <c r="F181" s="32">
        <f t="shared" si="6"/>
        <v>-850131.25</v>
      </c>
      <c r="G181" s="33">
        <f t="shared" si="7"/>
        <v>0</v>
      </c>
    </row>
    <row r="182" spans="1:7" ht="138">
      <c r="A182" s="22" t="s">
        <v>207</v>
      </c>
      <c r="B182" s="34" t="s">
        <v>208</v>
      </c>
      <c r="C182" s="43">
        <v>850131.25</v>
      </c>
      <c r="D182" s="43">
        <v>720927.41</v>
      </c>
      <c r="E182" s="43">
        <v>0</v>
      </c>
      <c r="F182" s="32">
        <f t="shared" si="6"/>
        <v>-850131.25</v>
      </c>
      <c r="G182" s="33">
        <f t="shared" si="7"/>
        <v>0</v>
      </c>
    </row>
    <row r="183" spans="1:7" ht="138">
      <c r="A183" s="22" t="s">
        <v>209</v>
      </c>
      <c r="B183" s="34" t="s">
        <v>323</v>
      </c>
      <c r="C183" s="43">
        <v>351157</v>
      </c>
      <c r="D183" s="43">
        <v>298849.1</v>
      </c>
      <c r="E183" s="43">
        <v>0</v>
      </c>
      <c r="F183" s="32">
        <f t="shared" si="6"/>
        <v>-351157</v>
      </c>
      <c r="G183" s="33">
        <f t="shared" si="7"/>
        <v>0</v>
      </c>
    </row>
    <row r="184" spans="1:7" ht="138">
      <c r="A184" s="22" t="s">
        <v>210</v>
      </c>
      <c r="B184" s="34" t="s">
        <v>211</v>
      </c>
      <c r="C184" s="43">
        <v>140503.7</v>
      </c>
      <c r="D184" s="43">
        <v>119572.11</v>
      </c>
      <c r="E184" s="43">
        <v>0</v>
      </c>
      <c r="F184" s="32">
        <f t="shared" si="6"/>
        <v>-140503.7</v>
      </c>
      <c r="G184" s="33">
        <f t="shared" si="7"/>
        <v>0</v>
      </c>
    </row>
    <row r="185" spans="1:7" ht="138">
      <c r="A185" s="22" t="s">
        <v>212</v>
      </c>
      <c r="B185" s="34" t="s">
        <v>211</v>
      </c>
      <c r="C185" s="43">
        <v>223681</v>
      </c>
      <c r="D185" s="43">
        <v>190181.6</v>
      </c>
      <c r="E185" s="43">
        <v>0</v>
      </c>
      <c r="F185" s="32">
        <f t="shared" si="6"/>
        <v>-223681</v>
      </c>
      <c r="G185" s="33">
        <f t="shared" si="7"/>
        <v>0</v>
      </c>
    </row>
    <row r="186" spans="1:7" ht="138">
      <c r="A186" s="22" t="s">
        <v>213</v>
      </c>
      <c r="B186" s="34" t="s">
        <v>214</v>
      </c>
      <c r="C186" s="43">
        <v>134789.55</v>
      </c>
      <c r="D186" s="43">
        <v>112324.6</v>
      </c>
      <c r="E186" s="43">
        <v>0</v>
      </c>
      <c r="F186" s="32">
        <f t="shared" si="6"/>
        <v>-134789.55</v>
      </c>
      <c r="G186" s="33">
        <f t="shared" si="7"/>
        <v>0</v>
      </c>
    </row>
    <row r="187" spans="1:7" ht="69">
      <c r="A187" s="67" t="s">
        <v>290</v>
      </c>
      <c r="B187" s="70" t="s">
        <v>291</v>
      </c>
      <c r="C187" s="40">
        <v>-542132.85</v>
      </c>
      <c r="D187" s="40">
        <v>-542132.85</v>
      </c>
      <c r="E187" s="40">
        <v>0</v>
      </c>
      <c r="F187" s="28">
        <f t="shared" si="6"/>
        <v>542132.85</v>
      </c>
      <c r="G187" s="29">
        <f t="shared" si="7"/>
        <v>0</v>
      </c>
    </row>
    <row r="188" spans="1:7" ht="86.25">
      <c r="A188" s="22" t="s">
        <v>292</v>
      </c>
      <c r="B188" s="34" t="s">
        <v>293</v>
      </c>
      <c r="C188" s="43">
        <v>-542132.85</v>
      </c>
      <c r="D188" s="43">
        <v>-542132.85</v>
      </c>
      <c r="E188" s="43">
        <v>0</v>
      </c>
      <c r="F188" s="32">
        <f t="shared" si="6"/>
        <v>542132.85</v>
      </c>
      <c r="G188" s="33">
        <f t="shared" si="7"/>
        <v>0</v>
      </c>
    </row>
    <row r="189" spans="1:7" ht="86.25">
      <c r="A189" s="22" t="s">
        <v>294</v>
      </c>
      <c r="B189" s="34" t="s">
        <v>295</v>
      </c>
      <c r="C189" s="43">
        <v>-527869.77</v>
      </c>
      <c r="D189" s="43">
        <v>-527869.77</v>
      </c>
      <c r="E189" s="43">
        <v>0</v>
      </c>
      <c r="F189" s="32">
        <f t="shared" si="6"/>
        <v>527869.77</v>
      </c>
      <c r="G189" s="33">
        <f t="shared" si="7"/>
        <v>0</v>
      </c>
    </row>
    <row r="190" spans="1:7" ht="86.25">
      <c r="A190" s="22" t="s">
        <v>296</v>
      </c>
      <c r="B190" s="34" t="s">
        <v>293</v>
      </c>
      <c r="C190" s="43">
        <v>-14263.08</v>
      </c>
      <c r="D190" s="43">
        <v>-14263.08</v>
      </c>
      <c r="E190" s="43">
        <v>0</v>
      </c>
      <c r="F190" s="32">
        <f t="shared" si="6"/>
        <v>14263.08</v>
      </c>
      <c r="G190" s="33">
        <f t="shared" si="7"/>
        <v>0</v>
      </c>
    </row>
    <row r="191" spans="1:7" ht="18.75">
      <c r="A191" s="78" t="s">
        <v>327</v>
      </c>
      <c r="B191" s="79"/>
      <c r="C191" s="71">
        <f>C6+C150</f>
        <v>262797677.53000003</v>
      </c>
      <c r="D191" s="71">
        <f>D6+D150</f>
        <v>212986196.53</v>
      </c>
      <c r="E191" s="71">
        <f>E6+E150</f>
        <v>260591736.51999998</v>
      </c>
      <c r="F191" s="28">
        <f t="shared" si="6"/>
        <v>-2205941.01000005</v>
      </c>
      <c r="G191" s="29">
        <f t="shared" si="7"/>
        <v>99.16059341515748</v>
      </c>
    </row>
  </sheetData>
  <sheetProtection/>
  <mergeCells count="4">
    <mergeCell ref="A1:G1"/>
    <mergeCell ref="A3:B3"/>
    <mergeCell ref="A191:B191"/>
    <mergeCell ref="A2:G2"/>
  </mergeCells>
  <printOptions/>
  <pageMargins left="1.1023622047244095" right="0.31496062992125984" top="0.35433070866141736" bottom="0.35433070866141736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Vladimir Zharinov</cp:lastModifiedBy>
  <cp:lastPrinted>2016-12-19T10:14:27Z</cp:lastPrinted>
  <dcterms:created xsi:type="dcterms:W3CDTF">2006-11-14T10:25:35Z</dcterms:created>
  <dcterms:modified xsi:type="dcterms:W3CDTF">2016-12-22T07:36:01Z</dcterms:modified>
  <cp:category/>
  <cp:version/>
  <cp:contentType/>
  <cp:contentStatus/>
</cp:coreProperties>
</file>