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<sst xmlns="http://schemas.openxmlformats.org/spreadsheetml/2006/main" count="93" uniqueCount="88">
  <si>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</si>
  <si>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</si>
  <si>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</si>
  <si>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</si>
  <si>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</si>
  <si>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</si>
  <si>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</si>
  <si>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</si>
  <si>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</si>
  <si>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</si>
  <si>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</si>
  <si>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</si>
  <si>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</si>
  <si>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</si>
  <si>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</si>
  <si>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</si>
  <si>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</si>
  <si>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</si>
  <si>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</si>
  <si>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</si>
  <si>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</si>
  <si>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</si>
  <si>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</si>
  <si>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</si>
  <si>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</si>
  <si>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</si>
  <si>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</si>
  <si>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</si>
  <si>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</si>
  <si>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</si>
  <si>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</si>
  <si>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</si>
  <si>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</si>
  <si>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</si>
  <si>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</si>
  <si>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</si>
  <si>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</si>
  <si>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</si>
  <si>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</si>
  <si>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</si>
  <si>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</si>
  <si>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</si>
  <si>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</si>
  <si>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</si>
  <si>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</si>
  <si>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</si>
  <si>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</si>
  <si>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</si>
  <si>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</si>
  <si>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</si>
  <si>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</si>
  <si>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</si>
  <si>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</si>
  <si>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</si>
  <si>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</si>
  <si>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</si>
  <si>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</si>
  <si>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</si>
  <si>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</si>
  <si>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</si>
  <si>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</si>
  <si>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</si>
  <si>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</si>
  <si>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</si>
  <si>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</si>
  <si>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</si>
  <si>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</si>
  <si>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</si>
  <si>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</si>
  <si>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</si>
  <si>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</si>
  <si>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</si>
  <si>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</si>
  <si>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</si>
  <si>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</si>
  <si>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</si>
  <si>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</si>
  <si>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</si>
  <si>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"Приложение № 8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</si>
  <si>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</si>
  <si>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</si>
  <si>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</si>
  <si>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</si>
  <si>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</si>
  <si>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</si>
  <si>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</si>
  <si>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Приложение № 4</t>
  </si>
  <si>
    <t>от 08.02.2023 № 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</si>
</sst>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86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82</v>
      </c>
      <c r="D4" s="21"/>
      <c r="E4" s="21"/>
    </row>
    <row r="5" spans="3:5" ht="18.75">
      <c r="C5" s="21" t="s">
        <v>83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5" t="s">
        <v>87</v>
      </c>
      <c r="D11" s="25"/>
      <c r="E11" s="25"/>
    </row>
    <row r="13" spans="3:6" ht="18.75">
      <c r="C13" s="21" t="s">
        <v>78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85</v>
      </c>
      <c r="D20" s="25"/>
      <c r="E20" s="25"/>
      <c r="F20" s="5"/>
    </row>
    <row r="23" spans="1:5" ht="60" customHeight="1">
      <c r="A23" s="23" t="s">
        <v>75</v>
      </c>
      <c r="B23" s="23"/>
      <c r="C23" s="23"/>
      <c r="D23" s="23"/>
      <c r="E23" s="23"/>
    </row>
    <row r="24" spans="1:5" ht="18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82725778.75999999</v>
      </c>
      <c r="D28" s="13">
        <f>SUM(D29:D35)</f>
        <v>58869908.67</v>
      </c>
      <c r="E28" s="13">
        <f>SUM(E29:E35)</f>
        <v>58844542.09</v>
      </c>
    </row>
    <row r="29" spans="1:5" ht="34.5">
      <c r="A29" s="14" t="s">
        <v>34</v>
      </c>
      <c r="B29" s="15" t="s">
        <v>4</v>
      </c>
      <c r="C29" s="16">
        <f>1841350.6+41890.73</f>
        <v>1883241.33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3886284.83+4950+78165.33</f>
        <v>3969400.16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25539085.88+143875.61+38423.81+3069.18+617229.55</f>
        <v>26341684.029999997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955.48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12968796.47+10348.82+2495.21+876.91+365.38+281126.76</f>
        <v>13264009.550000003</v>
      </c>
      <c r="D33" s="16">
        <v>11026847.85</v>
      </c>
      <c r="E33" s="16">
        <v>11001595.85</v>
      </c>
    </row>
    <row r="34" spans="1:5" ht="17.25">
      <c r="A34" s="14" t="s">
        <v>38</v>
      </c>
      <c r="B34" s="15" t="s">
        <v>8</v>
      </c>
      <c r="C34" s="18">
        <v>500000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35088780.71+444.34+15279.98+362.25+14400+5680.96+176287.9+1023.06+40457.65+730.76+1135.81+26212.6+1395692.19</f>
        <v>36766488.21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SUM(C37:C38)</f>
        <v>586314.28</v>
      </c>
      <c r="D36" s="19">
        <f>SUM(D37:D38)</f>
        <v>484057.62</v>
      </c>
      <c r="E36" s="19">
        <f>SUM(E37:E38)</f>
        <v>484057.62</v>
      </c>
    </row>
    <row r="37" spans="1:5" ht="31.5" customHeight="1">
      <c r="A37" s="14" t="s">
        <v>41</v>
      </c>
      <c r="B37" s="15" t="s">
        <v>69</v>
      </c>
      <c r="C37" s="18">
        <v>536314.28</v>
      </c>
      <c r="D37" s="16">
        <v>484057.62</v>
      </c>
      <c r="E37" s="16">
        <v>484057.62</v>
      </c>
    </row>
    <row r="38" spans="1:5" ht="57" customHeight="1">
      <c r="A38" s="14" t="s">
        <v>76</v>
      </c>
      <c r="B38" s="15" t="s">
        <v>77</v>
      </c>
      <c r="C38" s="18">
        <v>50000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SUM(C40:C43)</f>
        <v>25230952.9</v>
      </c>
      <c r="D39" s="13">
        <f>SUM(D40:D43)</f>
        <v>9738990.12</v>
      </c>
      <c r="E39" s="13">
        <f>SUM(E40:E43)</f>
        <v>7232028.35</v>
      </c>
    </row>
    <row r="40" spans="1:5" ht="17.25">
      <c r="A40" s="14" t="s">
        <v>43</v>
      </c>
      <c r="B40" s="15" t="s">
        <v>12</v>
      </c>
      <c r="C40" s="18">
        <v>254736.65</v>
      </c>
      <c r="D40" s="17">
        <v>232371.82</v>
      </c>
      <c r="E40" s="16">
        <v>251638.35</v>
      </c>
    </row>
    <row r="41" spans="1:5" ht="17.25">
      <c r="A41" s="14" t="s">
        <v>44</v>
      </c>
      <c r="B41" s="15" t="s">
        <v>13</v>
      </c>
      <c r="C41" s="18">
        <f>2957078.3+500000+257611.36</f>
        <v>3714689.6599999997</v>
      </c>
      <c r="D41" s="16">
        <f>2957078.3</f>
        <v>2957078.3</v>
      </c>
      <c r="E41" s="16">
        <f>1350804.3-1350804.3</f>
        <v>0</v>
      </c>
    </row>
    <row r="42" spans="1:5" ht="17.25">
      <c r="A42" s="14" t="s">
        <v>45</v>
      </c>
      <c r="B42" s="15" t="s">
        <v>14</v>
      </c>
      <c r="C42" s="18">
        <f>17782366.04+1840000+1089160.55</f>
        <v>20711526.59</v>
      </c>
      <c r="D42" s="16">
        <v>6089540</v>
      </c>
      <c r="E42" s="16">
        <v>6520390</v>
      </c>
    </row>
    <row r="43" spans="1:5" ht="17.25">
      <c r="A43" s="14" t="s">
        <v>46</v>
      </c>
      <c r="B43" s="15" t="s">
        <v>15</v>
      </c>
      <c r="C43" s="18">
        <v>550000</v>
      </c>
      <c r="D43" s="17">
        <v>460000</v>
      </c>
      <c r="E43" s="17">
        <v>460000</v>
      </c>
    </row>
    <row r="44" spans="1:5" ht="17.25">
      <c r="A44" s="11" t="s">
        <v>47</v>
      </c>
      <c r="B44" s="12" t="s">
        <v>16</v>
      </c>
      <c r="C44" s="19">
        <f>SUM(C45:C47)</f>
        <v>9325117.76</v>
      </c>
      <c r="D44" s="13">
        <f>SUM(D45:D47)</f>
        <v>4452164.199999999</v>
      </c>
      <c r="E44" s="13">
        <f>SUM(E45:E47)</f>
        <v>4152164.1999999997</v>
      </c>
    </row>
    <row r="45" spans="1:5" ht="17.25">
      <c r="A45" s="14" t="s">
        <v>48</v>
      </c>
      <c r="B45" s="15" t="s">
        <v>60</v>
      </c>
      <c r="C45" s="18">
        <v>1068408.99</v>
      </c>
      <c r="D45" s="17">
        <v>732341.38</v>
      </c>
      <c r="E45" s="16">
        <v>732341.38</v>
      </c>
    </row>
    <row r="46" spans="1:5" ht="17.25">
      <c r="A46" s="14" t="s">
        <v>59</v>
      </c>
      <c r="B46" s="15" t="s">
        <v>17</v>
      </c>
      <c r="C46" s="18">
        <f>5049349.92+100029.84</f>
        <v>5149379.76</v>
      </c>
      <c r="D46" s="17">
        <f>2229694.36-706694.36</f>
        <v>1523000</v>
      </c>
      <c r="E46" s="17">
        <f>2229694.36-706694.36</f>
        <v>1523000</v>
      </c>
    </row>
    <row r="47" spans="1:5" ht="17.25">
      <c r="A47" s="14" t="s">
        <v>49</v>
      </c>
      <c r="B47" s="15" t="s">
        <v>61</v>
      </c>
      <c r="C47" s="20">
        <f>2118553.61-500000+14252+1474523.4</f>
        <v>3107329.01</v>
      </c>
      <c r="D47" s="17">
        <f>1490128.46+706694.36</f>
        <v>2196822.82</v>
      </c>
      <c r="E47" s="17">
        <f>1490128.46-300000+706694.36</f>
        <v>1896822.8199999998</v>
      </c>
    </row>
    <row r="48" spans="1:5" ht="17.25">
      <c r="A48" s="11" t="s">
        <v>50</v>
      </c>
      <c r="B48" s="12" t="s">
        <v>66</v>
      </c>
      <c r="C48" s="19">
        <f>SUM(C49:C54)</f>
        <v>274892474.28999996</v>
      </c>
      <c r="D48" s="13">
        <f>SUM(D49:D54)</f>
        <v>252379752.21999997</v>
      </c>
      <c r="E48" s="13">
        <f>SUM(E49:E54)</f>
        <v>248085690.64</v>
      </c>
    </row>
    <row r="49" spans="1:5" ht="17.25">
      <c r="A49" s="14" t="s">
        <v>51</v>
      </c>
      <c r="B49" s="15" t="s">
        <v>18</v>
      </c>
      <c r="C49" s="18">
        <f>76032896.87+19765.77+3351.77+1239852.2</f>
        <v>77295866.61</v>
      </c>
      <c r="D49" s="17">
        <v>69950212.8</v>
      </c>
      <c r="E49" s="17">
        <v>70473639.8</v>
      </c>
    </row>
    <row r="50" spans="1:5" ht="17.25">
      <c r="A50" s="14" t="s">
        <v>52</v>
      </c>
      <c r="B50" s="15" t="s">
        <v>67</v>
      </c>
      <c r="C50" s="18">
        <f>155437933.6+6079.45+4996.32+150515.64+307576.45+1502599.02</f>
        <v>157409700.47999996</v>
      </c>
      <c r="D50" s="17">
        <v>152638944.97</v>
      </c>
      <c r="E50" s="17">
        <v>147821456.39</v>
      </c>
    </row>
    <row r="51" spans="1:5" ht="17.25">
      <c r="A51" s="14" t="s">
        <v>58</v>
      </c>
      <c r="B51" s="15" t="s">
        <v>62</v>
      </c>
      <c r="C51" s="18">
        <f>21627752.75+6139.69+3057.08+3716.78+50468.35+3200000-2932789.58</f>
        <v>21958345.07</v>
      </c>
      <c r="D51" s="17">
        <v>14934266</v>
      </c>
      <c r="E51" s="17">
        <v>14934266</v>
      </c>
    </row>
    <row r="52" spans="1:5" ht="34.5">
      <c r="A52" s="14" t="s">
        <v>53</v>
      </c>
      <c r="B52" s="15" t="s">
        <v>19</v>
      </c>
      <c r="C52" s="18">
        <v>129000</v>
      </c>
      <c r="D52" s="17">
        <v>122500</v>
      </c>
      <c r="E52" s="17">
        <v>122500</v>
      </c>
    </row>
    <row r="53" spans="1:5" ht="17.25">
      <c r="A53" s="14" t="s">
        <v>54</v>
      </c>
      <c r="B53" s="15" t="s">
        <v>20</v>
      </c>
      <c r="C53" s="18">
        <v>502490</v>
      </c>
      <c r="D53" s="16">
        <v>467490</v>
      </c>
      <c r="E53" s="16">
        <v>467490</v>
      </c>
    </row>
    <row r="54" spans="1:5" ht="17.25">
      <c r="A54" s="14" t="s">
        <v>55</v>
      </c>
      <c r="B54" s="15" t="s">
        <v>21</v>
      </c>
      <c r="C54" s="18">
        <f>15874268.62+8302.71+1056.17+3365.02+48632.43+1661447.18</f>
        <v>17597072.13</v>
      </c>
      <c r="D54" s="17">
        <v>14266338.45</v>
      </c>
      <c r="E54" s="17">
        <v>14266338.45</v>
      </c>
    </row>
    <row r="55" spans="1:5" ht="17.25">
      <c r="A55" s="11" t="s">
        <v>56</v>
      </c>
      <c r="B55" s="12" t="s">
        <v>22</v>
      </c>
      <c r="C55" s="19">
        <f>C56</f>
        <v>27342297.35</v>
      </c>
      <c r="D55" s="13">
        <f>D56</f>
        <v>14049902.68</v>
      </c>
      <c r="E55" s="13">
        <f>E56</f>
        <v>14050029.96</v>
      </c>
    </row>
    <row r="56" spans="1:5" ht="17.25">
      <c r="A56" s="14" t="s">
        <v>57</v>
      </c>
      <c r="B56" s="15" t="s">
        <v>23</v>
      </c>
      <c r="C56" s="18">
        <f>22167059.6+10987.66+3594.23+76298.65+20700+4961657.21+102000</f>
        <v>27342297.35</v>
      </c>
      <c r="D56" s="17">
        <v>14049902.68</v>
      </c>
      <c r="E56" s="17">
        <v>14050029.96</v>
      </c>
    </row>
    <row r="57" spans="1:5" ht="17.25">
      <c r="A57" s="11">
        <v>1000</v>
      </c>
      <c r="B57" s="12" t="s">
        <v>24</v>
      </c>
      <c r="C57" s="19">
        <f>SUM(C58:C60)</f>
        <v>7636589.390000001</v>
      </c>
      <c r="D57" s="13">
        <f>SUM(D58:D60)</f>
        <v>3313291.1599999997</v>
      </c>
      <c r="E57" s="13">
        <f>SUM(E58:E60)</f>
        <v>3313291.16</v>
      </c>
    </row>
    <row r="58" spans="1:5" ht="17.25">
      <c r="A58" s="14">
        <v>1001</v>
      </c>
      <c r="B58" s="15" t="s">
        <v>25</v>
      </c>
      <c r="C58" s="20">
        <v>2217974.52</v>
      </c>
      <c r="D58" s="16">
        <f>1562099.33-1562099.33</f>
        <v>0</v>
      </c>
      <c r="E58" s="16">
        <f>1562099.33-1562099.33</f>
        <v>0</v>
      </c>
    </row>
    <row r="59" spans="1:5" ht="17.25">
      <c r="A59" s="14">
        <v>1003</v>
      </c>
      <c r="B59" s="15" t="s">
        <v>26</v>
      </c>
      <c r="C59" s="18">
        <v>177260</v>
      </c>
      <c r="D59" s="16">
        <v>177260</v>
      </c>
      <c r="E59" s="16">
        <v>177260</v>
      </c>
    </row>
    <row r="60" spans="1:5" ht="17.25">
      <c r="A60" s="14">
        <v>1004</v>
      </c>
      <c r="B60" s="15" t="s">
        <v>27</v>
      </c>
      <c r="C60" s="18">
        <f>4529099.76+196145.4+489147.77+26961.94</f>
        <v>5241354.87</v>
      </c>
      <c r="D60" s="16">
        <f>4529099.76-1393068.6</f>
        <v>3136031.1599999997</v>
      </c>
      <c r="E60" s="16">
        <f>2383821+752210.16</f>
        <v>3136031.16</v>
      </c>
    </row>
    <row r="61" spans="1:5" ht="17.25">
      <c r="A61" s="11">
        <v>1100</v>
      </c>
      <c r="B61" s="12" t="s">
        <v>28</v>
      </c>
      <c r="C61" s="19">
        <f>C62</f>
        <v>3069350.0999999996</v>
      </c>
      <c r="D61" s="13">
        <f>D62</f>
        <v>2739824.05</v>
      </c>
      <c r="E61" s="13">
        <f>E62</f>
        <v>2739824.05</v>
      </c>
    </row>
    <row r="62" spans="1:5" ht="17.25">
      <c r="A62" s="14">
        <v>1102</v>
      </c>
      <c r="B62" s="15" t="s">
        <v>29</v>
      </c>
      <c r="C62" s="18">
        <f>3028462.09+1524.71+511.53+38851.77</f>
        <v>3069350.0999999996</v>
      </c>
      <c r="D62" s="16">
        <v>2739824.05</v>
      </c>
      <c r="E62" s="16">
        <v>2739824.05</v>
      </c>
    </row>
    <row r="63" spans="1:5" ht="29.25" customHeight="1">
      <c r="A63" s="22" t="s">
        <v>68</v>
      </c>
      <c r="B63" s="22"/>
      <c r="C63" s="13">
        <f>C61+C57+C55+C48+C44+C39+C36+C28</f>
        <v>430808874.8299999</v>
      </c>
      <c r="D63" s="13">
        <f>D61+D57+D55+D48+D44+D39+D36+D28</f>
        <v>346027890.71999997</v>
      </c>
      <c r="E63" s="13">
        <f>E61+E57+E55+E48+E44+E39+E36+E28</f>
        <v>338901628.07000005</v>
      </c>
    </row>
    <row r="64" spans="1:5" ht="18.75">
      <c r="A64" s="6"/>
      <c r="E64" s="3" t="s">
        <v>84</v>
      </c>
    </row>
  </sheetData>
  <sheetProtection/>
  <mergeCells count="25">
    <mergeCell ref="C7:E7"/>
    <mergeCell ref="C8:E8"/>
    <mergeCell ref="C4:E4"/>
    <mergeCell ref="C5:E5"/>
    <mergeCell ref="C6:E6"/>
    <mergeCell ref="C1:E1"/>
    <mergeCell ref="C2:E2"/>
    <mergeCell ref="C3:E3"/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2023-01-19T06:57:18Z</cp:lastPrinted>
  <dcterms:created xsi:type="dcterms:W3CDTF">2016-11-03T07:34:17Z</dcterms:created>
  <dcterms:modified xsi:type="dcterms:W3CDTF">2023-02-14T07:12:40Z</dcterms:modified>
  <cp:category/>
  <cp:version/>
  <cp:contentType/>
  <cp:contentStatus/>
</cp:coreProperties>
</file>