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1)'!$26:$26</definedName>
  </definedNames>
  <calcPr fullCalcOnLoad="1"/>
</workbook>
</file>

<file path=xl/sharedStrings.xml><?xml version="1.0" encoding="utf-8"?>
<sst xmlns="http://schemas.openxmlformats.org/spreadsheetml/2006/main" count="84" uniqueCount="83">
  <si>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</si>
  <si>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</si>
  <si>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</si>
  <si>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</si>
  <si>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</si>
  <si>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</si>
  <si>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</si>
  <si>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</si>
  <si>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</si>
  <si>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</si>
  <si>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</si>
  <si>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</si>
  <si>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</si>
  <si>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</si>
  <si>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</si>
  <si>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</si>
  <si>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</si>
  <si>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</si>
  <si>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</si>
  <si>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</si>
  <si>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</si>
  <si>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</si>
  <si>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</si>
  <si>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</si>
  <si>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</si>
  <si>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</si>
  <si>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</si>
  <si>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</si>
  <si>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</si>
  <si>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</si>
  <si>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</si>
  <si>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</si>
  <si>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</si>
  <si>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</si>
  <si>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</si>
  <si>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</si>
  <si>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</si>
  <si>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</si>
  <si>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</si>
  <si>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</si>
  <si>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</si>
  <si>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</si>
  <si>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</si>
  <si>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</si>
  <si>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 xml:space="preserve">к решению Совета 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</si>
  <si>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</si>
  <si>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</si>
  <si>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</si>
  <si>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</si>
  <si>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</si>
  <si>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</si>
  <si>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2022 год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</si>
  <si>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</si>
  <si>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</si>
  <si>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</si>
  <si>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</si>
  <si>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</si>
  <si>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на 2022 год и на плановый</t>
  </si>
  <si>
    <t xml:space="preserve">период 2023 и 2024 годов" </t>
  </si>
  <si>
    <t>2024 год</t>
  </si>
  <si>
    <t xml:space="preserve">Доходы бюджета Южского городского поселения по группам, подгруппам и статьям классификации доходов бюджетов на 2022 год и на плановый период 2023 и 2024 годов
</t>
  </si>
  <si>
    <t>от 23.12.2021 № 90</t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</si>
  <si>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</si>
  <si>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</si>
  <si>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</si>
  <si>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</si>
  <si>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</si>
  <si>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</si>
  <si>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"Приложение № 2</t>
  </si>
  <si>
    <t>"</t>
  </si>
  <si>
    <t>000 1 17 00000 00 0000 000</t>
  </si>
  <si>
    <t xml:space="preserve">000 2 19 00000 00 0000 000 </t>
  </si>
  <si>
    <t>000 1 17 15000 00 0000 150</t>
  </si>
  <si>
    <t>000 2 19 00000 13 0000 150</t>
  </si>
  <si>
    <t>ПРОЧИЕ НЕНАЛОГОВЫЕ ДОХОДЫ</t>
  </si>
  <si>
    <t xml:space="preserve">Инициативные платежи
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</si>
  <si>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</si>
  <si>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поселений
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</si>
  <si>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</si>
  <si>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</si>
  <si>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</si>
  <si>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компенсации затрат государства</t>
  </si>
  <si>
    <t>от  16.06.2022  № 41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</si>
</sst>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horizontal="right" vertical="top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35.125" style="12" customWidth="1"/>
    <col min="2" max="2" width="48.375" style="6" customWidth="1"/>
    <col min="3" max="3" width="19.375" style="6" customWidth="1"/>
    <col min="4" max="4" width="19.125" style="13" customWidth="1"/>
    <col min="5" max="5" width="18.875" style="6" customWidth="1"/>
    <col min="6" max="16384" width="9.125" style="6" customWidth="1"/>
  </cols>
  <sheetData>
    <row r="1" spans="1:5" ht="18.75">
      <c r="A1" s="45" t="s">
        <v>62</v>
      </c>
      <c r="B1" s="45"/>
      <c r="C1" s="45"/>
      <c r="D1" s="45"/>
      <c r="E1" s="45"/>
    </row>
    <row r="2" spans="1:5" ht="18.75" customHeight="1">
      <c r="A2" s="45" t="s">
        <v>63</v>
      </c>
      <c r="B2" s="45"/>
      <c r="C2" s="45"/>
      <c r="D2" s="45"/>
      <c r="E2" s="45"/>
    </row>
    <row r="3" spans="1:5" ht="18.75">
      <c r="A3" s="45" t="s">
        <v>20</v>
      </c>
      <c r="B3" s="45"/>
      <c r="C3" s="45"/>
      <c r="D3" s="45"/>
      <c r="E3" s="45"/>
    </row>
    <row r="4" spans="1:5" ht="18.75" customHeight="1">
      <c r="A4" s="45" t="s">
        <v>64</v>
      </c>
      <c r="B4" s="45"/>
      <c r="C4" s="45"/>
      <c r="D4" s="45"/>
      <c r="E4" s="45"/>
    </row>
    <row r="5" spans="1:5" ht="78" customHeight="1">
      <c r="A5" s="45" t="s">
        <v>65</v>
      </c>
      <c r="B5" s="45"/>
      <c r="C5" s="45"/>
      <c r="D5" s="45"/>
      <c r="E5" s="45"/>
    </row>
    <row r="6" spans="1:5" ht="18.75">
      <c r="A6" s="45" t="s">
        <v>66</v>
      </c>
      <c r="B6" s="45"/>
      <c r="C6" s="45"/>
      <c r="D6" s="45"/>
      <c r="E6" s="45"/>
    </row>
    <row r="7" spans="1:5" ht="18.75" customHeight="1">
      <c r="A7" s="45" t="s">
        <v>67</v>
      </c>
      <c r="B7" s="45"/>
      <c r="C7" s="45"/>
      <c r="D7" s="45"/>
      <c r="E7" s="45"/>
    </row>
    <row r="8" spans="1:5" ht="18.75">
      <c r="A8" s="45" t="s">
        <v>82</v>
      </c>
      <c r="B8" s="45"/>
      <c r="C8" s="45"/>
      <c r="D8" s="45"/>
      <c r="E8" s="45"/>
    </row>
    <row r="9" spans="1:5" ht="18.75">
      <c r="A9" s="46"/>
      <c r="B9" s="46"/>
      <c r="C9" s="46"/>
      <c r="D9" s="46"/>
      <c r="E9" s="46"/>
    </row>
    <row r="11" spans="2:5" ht="18.75">
      <c r="B11" s="35" t="s">
        <v>68</v>
      </c>
      <c r="C11" s="35"/>
      <c r="D11" s="35"/>
      <c r="E11" s="35"/>
    </row>
    <row r="12" spans="2:5" ht="18.75">
      <c r="B12" s="35" t="s">
        <v>44</v>
      </c>
      <c r="C12" s="35"/>
      <c r="D12" s="35"/>
      <c r="E12" s="35"/>
    </row>
    <row r="13" spans="2:5" ht="18.75">
      <c r="B13" s="35" t="s">
        <v>33</v>
      </c>
      <c r="C13" s="35"/>
      <c r="D13" s="35"/>
      <c r="E13" s="35"/>
    </row>
    <row r="14" spans="2:5" ht="18.75" customHeight="1">
      <c r="B14" s="35" t="s">
        <v>19</v>
      </c>
      <c r="C14" s="35"/>
      <c r="D14" s="35"/>
      <c r="E14" s="35"/>
    </row>
    <row r="15" spans="2:5" ht="18.75">
      <c r="B15" s="35" t="s">
        <v>12</v>
      </c>
      <c r="C15" s="35"/>
      <c r="D15" s="35"/>
      <c r="E15" s="35"/>
    </row>
    <row r="16" spans="2:5" ht="18.75">
      <c r="B16" s="35" t="s">
        <v>13</v>
      </c>
      <c r="C16" s="35"/>
      <c r="D16" s="35"/>
      <c r="E16" s="35"/>
    </row>
    <row r="17" spans="2:5" ht="18.75">
      <c r="B17" s="35" t="s">
        <v>20</v>
      </c>
      <c r="C17" s="35"/>
      <c r="D17" s="35"/>
      <c r="E17" s="35"/>
    </row>
    <row r="18" spans="2:5" ht="18.75">
      <c r="B18" s="35" t="s">
        <v>57</v>
      </c>
      <c r="C18" s="35"/>
      <c r="D18" s="35"/>
      <c r="E18" s="35"/>
    </row>
    <row r="19" spans="2:5" ht="18.75">
      <c r="B19" s="35" t="s">
        <v>58</v>
      </c>
      <c r="C19" s="35"/>
      <c r="D19" s="35"/>
      <c r="E19" s="35"/>
    </row>
    <row r="20" spans="2:5" ht="18.75">
      <c r="B20" s="35" t="s">
        <v>61</v>
      </c>
      <c r="C20" s="35"/>
      <c r="D20" s="35"/>
      <c r="E20" s="35"/>
    </row>
    <row r="22" spans="1:5" ht="42" customHeight="1">
      <c r="A22" s="44" t="s">
        <v>60</v>
      </c>
      <c r="B22" s="44"/>
      <c r="C22" s="44"/>
      <c r="D22" s="44"/>
      <c r="E22" s="44"/>
    </row>
    <row r="23" spans="1:5" ht="18.75">
      <c r="A23" s="34"/>
      <c r="B23" s="34"/>
      <c r="E23" s="33" t="s">
        <v>14</v>
      </c>
    </row>
    <row r="24" spans="1:5" ht="18.75">
      <c r="A24" s="37" t="s">
        <v>45</v>
      </c>
      <c r="B24" s="39" t="s">
        <v>46</v>
      </c>
      <c r="C24" s="41" t="s">
        <v>40</v>
      </c>
      <c r="D24" s="42"/>
      <c r="E24" s="43"/>
    </row>
    <row r="25" spans="1:5" ht="39.75" customHeight="1">
      <c r="A25" s="38"/>
      <c r="B25" s="40"/>
      <c r="C25" s="14" t="s">
        <v>51</v>
      </c>
      <c r="D25" s="14" t="s">
        <v>52</v>
      </c>
      <c r="E25" s="14" t="s">
        <v>59</v>
      </c>
    </row>
    <row r="26" spans="1:5" ht="18.75">
      <c r="A26" s="15">
        <v>1</v>
      </c>
      <c r="B26" s="15">
        <v>2</v>
      </c>
      <c r="C26" s="16">
        <v>3</v>
      </c>
      <c r="D26" s="7">
        <v>4</v>
      </c>
      <c r="E26" s="7">
        <v>5</v>
      </c>
    </row>
    <row r="27" spans="1:5" ht="37.5">
      <c r="A27" s="2" t="s">
        <v>8</v>
      </c>
      <c r="B27" s="17" t="s">
        <v>18</v>
      </c>
      <c r="C27" s="18">
        <f>C28+C30+C32+C35+C37+C39+C41+C43</f>
        <v>52772019.62</v>
      </c>
      <c r="D27" s="18">
        <f>D28+D30+D32+D35+D37+D39+D41+D43</f>
        <v>52753990</v>
      </c>
      <c r="E27" s="18">
        <f>E28+E30+E32+E35+E37+E39+E41+E43</f>
        <v>52753990</v>
      </c>
    </row>
    <row r="28" spans="1:5" ht="18.75">
      <c r="A28" s="2" t="s">
        <v>29</v>
      </c>
      <c r="B28" s="19" t="s">
        <v>34</v>
      </c>
      <c r="C28" s="18">
        <f>C29</f>
        <v>44075500</v>
      </c>
      <c r="D28" s="18">
        <f>D29</f>
        <v>44075500</v>
      </c>
      <c r="E28" s="18">
        <f>E29</f>
        <v>44075500</v>
      </c>
    </row>
    <row r="29" spans="1:5" ht="18.75">
      <c r="A29" s="7" t="s">
        <v>25</v>
      </c>
      <c r="B29" s="10" t="s">
        <v>35</v>
      </c>
      <c r="C29" s="20">
        <f>44075500-30000+30000-78540+78540</f>
        <v>44075500</v>
      </c>
      <c r="D29" s="20">
        <f>44075500</f>
        <v>44075500</v>
      </c>
      <c r="E29" s="20">
        <f>44075500</f>
        <v>44075500</v>
      </c>
    </row>
    <row r="30" spans="1:5" ht="75">
      <c r="A30" s="2" t="s">
        <v>30</v>
      </c>
      <c r="B30" s="19" t="s">
        <v>17</v>
      </c>
      <c r="C30" s="21">
        <f>C31</f>
        <v>2500770</v>
      </c>
      <c r="D30" s="21">
        <f>D31</f>
        <v>2588490</v>
      </c>
      <c r="E30" s="21">
        <f>E31</f>
        <v>2588490</v>
      </c>
    </row>
    <row r="31" spans="1:5" ht="56.25">
      <c r="A31" s="7" t="s">
        <v>15</v>
      </c>
      <c r="B31" s="10" t="s">
        <v>21</v>
      </c>
      <c r="C31" s="22">
        <f>2500770</f>
        <v>2500770</v>
      </c>
      <c r="D31" s="22">
        <f>2588490</f>
        <v>2588490</v>
      </c>
      <c r="E31" s="22">
        <f>2588490</f>
        <v>2588490</v>
      </c>
    </row>
    <row r="32" spans="1:5" ht="18.75">
      <c r="A32" s="2" t="s">
        <v>26</v>
      </c>
      <c r="B32" s="19" t="s">
        <v>22</v>
      </c>
      <c r="C32" s="18">
        <f>SUM(C33:C34)</f>
        <v>4000000</v>
      </c>
      <c r="D32" s="18">
        <f>SUM(D33:D34)</f>
        <v>4000000</v>
      </c>
      <c r="E32" s="18">
        <f>SUM(E33:E34)</f>
        <v>4000000</v>
      </c>
    </row>
    <row r="33" spans="1:5" ht="18.75">
      <c r="A33" s="7" t="s">
        <v>27</v>
      </c>
      <c r="B33" s="10" t="s">
        <v>23</v>
      </c>
      <c r="C33" s="20">
        <f>1250000</f>
        <v>1250000</v>
      </c>
      <c r="D33" s="20">
        <f>1250000</f>
        <v>1250000</v>
      </c>
      <c r="E33" s="20">
        <f>1250000</f>
        <v>1250000</v>
      </c>
    </row>
    <row r="34" spans="1:5" ht="18.75">
      <c r="A34" s="7" t="s">
        <v>28</v>
      </c>
      <c r="B34" s="10" t="s">
        <v>24</v>
      </c>
      <c r="C34" s="20">
        <f>2750000</f>
        <v>2750000</v>
      </c>
      <c r="D34" s="20">
        <f>2750000</f>
        <v>2750000</v>
      </c>
      <c r="E34" s="20">
        <f>2750000</f>
        <v>2750000</v>
      </c>
    </row>
    <row r="35" spans="1:5" ht="93.75">
      <c r="A35" s="2" t="s">
        <v>9</v>
      </c>
      <c r="B35" s="19" t="s">
        <v>36</v>
      </c>
      <c r="C35" s="21">
        <f>C36</f>
        <v>1974712.12</v>
      </c>
      <c r="D35" s="21">
        <f>D36</f>
        <v>2050000</v>
      </c>
      <c r="E35" s="21">
        <f>E36</f>
        <v>2050000</v>
      </c>
    </row>
    <row r="36" spans="1:5" ht="170.25" customHeight="1">
      <c r="A36" s="7" t="s">
        <v>10</v>
      </c>
      <c r="B36" s="10" t="s">
        <v>39</v>
      </c>
      <c r="C36" s="22">
        <f>2050000-69064.45-5736.04-487.39</f>
        <v>1974712.12</v>
      </c>
      <c r="D36" s="22">
        <f>2050000</f>
        <v>2050000</v>
      </c>
      <c r="E36" s="22">
        <f>2050000</f>
        <v>2050000</v>
      </c>
    </row>
    <row r="37" spans="1:5" ht="86.25" customHeight="1">
      <c r="A37" s="2" t="s">
        <v>78</v>
      </c>
      <c r="B37" s="23" t="s">
        <v>79</v>
      </c>
      <c r="C37" s="21">
        <f>C38</f>
        <v>38000</v>
      </c>
      <c r="D37" s="21">
        <f>D38</f>
        <v>0</v>
      </c>
      <c r="E37" s="21">
        <f>E38</f>
        <v>0</v>
      </c>
    </row>
    <row r="38" spans="1:5" ht="42.75" customHeight="1">
      <c r="A38" s="7" t="s">
        <v>80</v>
      </c>
      <c r="B38" s="10" t="s">
        <v>81</v>
      </c>
      <c r="C38" s="22">
        <f>38000</f>
        <v>38000</v>
      </c>
      <c r="D38" s="22">
        <f>0</f>
        <v>0</v>
      </c>
      <c r="E38" s="22">
        <f>0</f>
        <v>0</v>
      </c>
    </row>
    <row r="39" spans="1:5" ht="56.25">
      <c r="A39" s="2" t="s">
        <v>31</v>
      </c>
      <c r="B39" s="17" t="s">
        <v>37</v>
      </c>
      <c r="C39" s="21">
        <f>C40</f>
        <v>116287.87999999999</v>
      </c>
      <c r="D39" s="21">
        <f>D40</f>
        <v>40000</v>
      </c>
      <c r="E39" s="21">
        <f>E40</f>
        <v>40000</v>
      </c>
    </row>
    <row r="40" spans="1:5" s="5" customFormat="1" ht="75">
      <c r="A40" s="7" t="s">
        <v>32</v>
      </c>
      <c r="B40" s="10" t="s">
        <v>38</v>
      </c>
      <c r="C40" s="22">
        <f>40000+69064.45+5736.04+1487.39</f>
        <v>116287.87999999999</v>
      </c>
      <c r="D40" s="22">
        <f>40000</f>
        <v>40000</v>
      </c>
      <c r="E40" s="22">
        <f>40000</f>
        <v>40000</v>
      </c>
    </row>
    <row r="41" spans="1:6" ht="37.5">
      <c r="A41" s="2" t="s">
        <v>53</v>
      </c>
      <c r="B41" s="19" t="s">
        <v>54</v>
      </c>
      <c r="C41" s="4">
        <f>C42</f>
        <v>4000</v>
      </c>
      <c r="D41" s="4">
        <f>D42</f>
        <v>0</v>
      </c>
      <c r="E41" s="4">
        <f>E42</f>
        <v>0</v>
      </c>
      <c r="F41" s="5"/>
    </row>
    <row r="42" spans="1:6" ht="225">
      <c r="A42" s="7" t="s">
        <v>55</v>
      </c>
      <c r="B42" s="8" t="s">
        <v>56</v>
      </c>
      <c r="C42" s="9">
        <f>5000-1000</f>
        <v>4000</v>
      </c>
      <c r="D42" s="9">
        <f>0</f>
        <v>0</v>
      </c>
      <c r="E42" s="9">
        <f>0</f>
        <v>0</v>
      </c>
      <c r="F42" s="5"/>
    </row>
    <row r="43" spans="1:6" ht="37.5">
      <c r="A43" s="2" t="s">
        <v>70</v>
      </c>
      <c r="B43" s="3" t="s">
        <v>74</v>
      </c>
      <c r="C43" s="4">
        <f>C44</f>
        <v>62749.62</v>
      </c>
      <c r="D43" s="4">
        <f>D44</f>
        <v>0</v>
      </c>
      <c r="E43" s="4">
        <f>E44</f>
        <v>0</v>
      </c>
      <c r="F43" s="5"/>
    </row>
    <row r="44" spans="1:6" ht="22.5" customHeight="1">
      <c r="A44" s="7" t="s">
        <v>72</v>
      </c>
      <c r="B44" s="8" t="s">
        <v>75</v>
      </c>
      <c r="C44" s="9">
        <f>-3904.38+66654</f>
        <v>62749.62</v>
      </c>
      <c r="D44" s="9">
        <v>0</v>
      </c>
      <c r="E44" s="9">
        <v>0</v>
      </c>
      <c r="F44" s="5"/>
    </row>
    <row r="45" spans="1:5" s="27" customFormat="1" ht="26.25" customHeight="1">
      <c r="A45" s="24" t="s">
        <v>11</v>
      </c>
      <c r="B45" s="25" t="s">
        <v>41</v>
      </c>
      <c r="C45" s="26">
        <f>C46+C49</f>
        <v>96678875.7</v>
      </c>
      <c r="D45" s="26">
        <f>D46+D49</f>
        <v>18164100</v>
      </c>
      <c r="E45" s="26">
        <f>E46+E49</f>
        <v>17636800</v>
      </c>
    </row>
    <row r="46" spans="1:5" ht="75.75" customHeight="1">
      <c r="A46" s="2" t="s">
        <v>16</v>
      </c>
      <c r="B46" s="19" t="s">
        <v>42</v>
      </c>
      <c r="C46" s="28">
        <f>SUM(C47:C48)</f>
        <v>96867568.03</v>
      </c>
      <c r="D46" s="28">
        <f>SUM(D47:D48)</f>
        <v>18164100</v>
      </c>
      <c r="E46" s="28">
        <f>SUM(E47:E48)</f>
        <v>17636800</v>
      </c>
    </row>
    <row r="47" spans="1:5" ht="37.5">
      <c r="A47" s="7" t="s">
        <v>47</v>
      </c>
      <c r="B47" s="29" t="s">
        <v>43</v>
      </c>
      <c r="C47" s="30">
        <f>18572900+3176948.05+4974104.08</f>
        <v>26723952.130000003</v>
      </c>
      <c r="D47" s="30">
        <f>18164100</f>
        <v>18164100</v>
      </c>
      <c r="E47" s="30">
        <f>18164100-527300</f>
        <v>17636800</v>
      </c>
    </row>
    <row r="48" spans="1:5" ht="57.75" customHeight="1">
      <c r="A48" s="7" t="s">
        <v>49</v>
      </c>
      <c r="B48" s="10" t="s">
        <v>48</v>
      </c>
      <c r="C48" s="11">
        <f>3485085.62+1500000+6362604-135745+14060800-1500000+2694726+35982000.12+7694145.16</f>
        <v>70143615.89999999</v>
      </c>
      <c r="D48" s="11">
        <f>0</f>
        <v>0</v>
      </c>
      <c r="E48" s="11">
        <f>0</f>
        <v>0</v>
      </c>
    </row>
    <row r="49" spans="1:5" ht="117.75" customHeight="1">
      <c r="A49" s="2" t="s">
        <v>71</v>
      </c>
      <c r="B49" s="3" t="s">
        <v>76</v>
      </c>
      <c r="C49" s="4">
        <f>C50</f>
        <v>-188692.33</v>
      </c>
      <c r="D49" s="4">
        <f>D50</f>
        <v>0</v>
      </c>
      <c r="E49" s="4">
        <f>E50</f>
        <v>0</v>
      </c>
    </row>
    <row r="50" spans="1:5" ht="81.75" customHeight="1">
      <c r="A50" s="7" t="s">
        <v>73</v>
      </c>
      <c r="B50" s="8" t="s">
        <v>77</v>
      </c>
      <c r="C50" s="9">
        <v>-188692.33</v>
      </c>
      <c r="D50" s="9">
        <v>0</v>
      </c>
      <c r="E50" s="9">
        <v>0</v>
      </c>
    </row>
    <row r="51" spans="1:5" ht="18.75">
      <c r="A51" s="36" t="s">
        <v>50</v>
      </c>
      <c r="B51" s="36"/>
      <c r="C51" s="18">
        <f>C27+C45</f>
        <v>149450895.32</v>
      </c>
      <c r="D51" s="18">
        <f>D27+D45</f>
        <v>70918090</v>
      </c>
      <c r="E51" s="18">
        <f>E27+E45</f>
        <v>70390790</v>
      </c>
    </row>
    <row r="52" ht="18.75">
      <c r="E52" s="31" t="s">
        <v>69</v>
      </c>
    </row>
    <row r="53" ht="18.75">
      <c r="C53" s="32"/>
    </row>
    <row r="55" ht="18.75">
      <c r="C55" s="32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B17:E17"/>
    <mergeCell ref="B11:E11"/>
    <mergeCell ref="B12:E12"/>
    <mergeCell ref="B13:E13"/>
    <mergeCell ref="B14:E14"/>
    <mergeCell ref="B15:E15"/>
    <mergeCell ref="B16:E16"/>
    <mergeCell ref="B18:E18"/>
    <mergeCell ref="A51:B51"/>
    <mergeCell ref="A24:A25"/>
    <mergeCell ref="B24:B25"/>
    <mergeCell ref="C24:E24"/>
    <mergeCell ref="B20:E20"/>
    <mergeCell ref="B19:E19"/>
    <mergeCell ref="A22:E22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2021-12-16T06:02:35Z</cp:lastPrinted>
  <dcterms:created xsi:type="dcterms:W3CDTF">2009-08-21T08:27:43Z</dcterms:created>
  <dcterms:modified xsi:type="dcterms:W3CDTF">2022-06-20T10:58:18Z</dcterms:modified>
  <cp:category/>
  <cp:version/>
  <cp:contentType/>
  <cp:contentStatus/>
</cp:coreProperties>
</file>