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1)'!$16:$16</definedName>
  </definedNames>
  <calcPr fullCalcOnLoad="1"/>
</workbook>
</file>

<file path=xl/sharedStrings.xml><?xml version="1.0" encoding="utf-8"?>
<sst xmlns="http://schemas.openxmlformats.org/spreadsheetml/2006/main" count="63" uniqueCount="63">
  <si>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</si>
  <si>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</si>
  <si>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</si>
  <si>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</si>
  <si>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</si>
  <si>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</si>
  <si>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</si>
  <si>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</si>
  <si>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</si>
  <si>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</si>
  <si>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</si>
  <si>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</si>
  <si>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</si>
  <si>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</si>
  <si>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</si>
  <si>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</si>
  <si>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</si>
  <si>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</si>
  <si>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</si>
  <si>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</si>
  <si>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</si>
  <si>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</si>
  <si>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</si>
  <si>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</si>
  <si>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</si>
  <si>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</si>
  <si>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</si>
  <si>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</si>
  <si>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</si>
  <si>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</si>
  <si>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</si>
  <si>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</si>
  <si>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</si>
  <si>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</si>
  <si>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</si>
  <si>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</si>
  <si>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</si>
  <si>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</si>
  <si>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</si>
  <si>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</si>
  <si>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</si>
  <si>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</si>
  <si>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</si>
  <si>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</si>
  <si>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</si>
  <si>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</si>
  <si>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</si>
  <si>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</si>
  <si>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</si>
  <si>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</si>
  <si>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</si>
  <si>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</si>
  <si>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</si>
  <si>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</si>
  <si>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</si>
  <si>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</si>
  <si>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</si>
  <si>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Приложение № 2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</si>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</sst>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125" style="2" customWidth="1"/>
    <col min="2" max="2" width="48.375" style="4" customWidth="1"/>
    <col min="3" max="3" width="19.375" style="4" customWidth="1"/>
    <col min="4" max="4" width="19.125" style="6" customWidth="1"/>
    <col min="5" max="5" width="18.875" style="4" customWidth="1"/>
    <col min="6" max="16384" width="9.125" style="4" customWidth="1"/>
  </cols>
  <sheetData>
    <row r="1" spans="2:5" ht="18.75">
      <c r="B1" s="33" t="s">
        <v>57</v>
      </c>
      <c r="C1" s="33"/>
      <c r="D1" s="33"/>
      <c r="E1" s="33"/>
    </row>
    <row r="2" spans="2:5" ht="18.75">
      <c r="B2" s="33" t="s">
        <v>44</v>
      </c>
      <c r="C2" s="33"/>
      <c r="D2" s="33"/>
      <c r="E2" s="33"/>
    </row>
    <row r="3" spans="2:5" ht="18.75">
      <c r="B3" s="33" t="s">
        <v>33</v>
      </c>
      <c r="C3" s="33"/>
      <c r="D3" s="33"/>
      <c r="E3" s="33"/>
    </row>
    <row r="4" spans="2:5" ht="18.75" customHeight="1">
      <c r="B4" s="33" t="s">
        <v>19</v>
      </c>
      <c r="C4" s="33"/>
      <c r="D4" s="33"/>
      <c r="E4" s="33"/>
    </row>
    <row r="5" spans="2:5" ht="18.75">
      <c r="B5" s="33" t="s">
        <v>12</v>
      </c>
      <c r="C5" s="33"/>
      <c r="D5" s="33"/>
      <c r="E5" s="33"/>
    </row>
    <row r="6" spans="2:5" ht="18.75">
      <c r="B6" s="33" t="s">
        <v>13</v>
      </c>
      <c r="C6" s="33"/>
      <c r="D6" s="33"/>
      <c r="E6" s="33"/>
    </row>
    <row r="7" spans="2:5" ht="18.75">
      <c r="B7" s="33" t="s">
        <v>20</v>
      </c>
      <c r="C7" s="33"/>
      <c r="D7" s="33"/>
      <c r="E7" s="33"/>
    </row>
    <row r="8" spans="2:5" ht="18.75">
      <c r="B8" s="33" t="s">
        <v>58</v>
      </c>
      <c r="C8" s="33"/>
      <c r="D8" s="33"/>
      <c r="E8" s="33"/>
    </row>
    <row r="9" spans="2:5" ht="18.75">
      <c r="B9" s="33" t="s">
        <v>59</v>
      </c>
      <c r="C9" s="33"/>
      <c r="D9" s="33"/>
      <c r="E9" s="33"/>
    </row>
    <row r="10" spans="2:5" ht="18.75">
      <c r="B10" s="33" t="s">
        <v>62</v>
      </c>
      <c r="C10" s="33"/>
      <c r="D10" s="33"/>
      <c r="E10" s="33"/>
    </row>
    <row r="12" spans="1:5" ht="42" customHeight="1">
      <c r="A12" s="42" t="s">
        <v>61</v>
      </c>
      <c r="B12" s="42"/>
      <c r="C12" s="42"/>
      <c r="D12" s="42"/>
      <c r="E12" s="42"/>
    </row>
    <row r="13" spans="1:5" ht="18.75">
      <c r="A13" s="5"/>
      <c r="B13" s="5"/>
      <c r="E13" s="3" t="s">
        <v>14</v>
      </c>
    </row>
    <row r="14" spans="1:5" ht="18.75">
      <c r="A14" s="35" t="s">
        <v>45</v>
      </c>
      <c r="B14" s="37" t="s">
        <v>46</v>
      </c>
      <c r="C14" s="39" t="s">
        <v>40</v>
      </c>
      <c r="D14" s="40"/>
      <c r="E14" s="41"/>
    </row>
    <row r="15" spans="1:5" ht="39.75" customHeight="1">
      <c r="A15" s="36"/>
      <c r="B15" s="38"/>
      <c r="C15" s="7" t="s">
        <v>51</v>
      </c>
      <c r="D15" s="7" t="s">
        <v>52</v>
      </c>
      <c r="E15" s="7" t="s">
        <v>60</v>
      </c>
    </row>
    <row r="16" spans="1:5" ht="18.75">
      <c r="A16" s="8">
        <v>1</v>
      </c>
      <c r="B16" s="8">
        <v>2</v>
      </c>
      <c r="C16" s="9">
        <v>3</v>
      </c>
      <c r="D16" s="10">
        <v>4</v>
      </c>
      <c r="E16" s="10">
        <v>5</v>
      </c>
    </row>
    <row r="17" spans="1:5" ht="37.5">
      <c r="A17" s="11" t="s">
        <v>8</v>
      </c>
      <c r="B17" s="12" t="s">
        <v>18</v>
      </c>
      <c r="C17" s="13">
        <f>C18+C20+C22+C25+C27+C29</f>
        <v>52671270</v>
      </c>
      <c r="D17" s="13">
        <f>D18+D20+D22+D25+D27+D29</f>
        <v>52753990</v>
      </c>
      <c r="E17" s="13">
        <f>E18+E20+E22+E25+E27+E29</f>
        <v>52753990</v>
      </c>
    </row>
    <row r="18" spans="1:5" ht="18.75">
      <c r="A18" s="11" t="s">
        <v>29</v>
      </c>
      <c r="B18" s="14" t="s">
        <v>34</v>
      </c>
      <c r="C18" s="13">
        <f>C19</f>
        <v>44075500</v>
      </c>
      <c r="D18" s="13">
        <f>D19</f>
        <v>44075500</v>
      </c>
      <c r="E18" s="13">
        <f>E19</f>
        <v>44075500</v>
      </c>
    </row>
    <row r="19" spans="1:5" ht="18.75">
      <c r="A19" s="10" t="s">
        <v>25</v>
      </c>
      <c r="B19" s="15" t="s">
        <v>35</v>
      </c>
      <c r="C19" s="16">
        <f>44075500</f>
        <v>44075500</v>
      </c>
      <c r="D19" s="16">
        <f>44075500</f>
        <v>44075500</v>
      </c>
      <c r="E19" s="16">
        <f>44075500</f>
        <v>44075500</v>
      </c>
    </row>
    <row r="20" spans="1:5" ht="75">
      <c r="A20" s="11" t="s">
        <v>30</v>
      </c>
      <c r="B20" s="14" t="s">
        <v>17</v>
      </c>
      <c r="C20" s="17">
        <f>C21</f>
        <v>2500770</v>
      </c>
      <c r="D20" s="17">
        <f>D21</f>
        <v>2588490</v>
      </c>
      <c r="E20" s="17">
        <f>E21</f>
        <v>2588490</v>
      </c>
    </row>
    <row r="21" spans="1:5" ht="56.25">
      <c r="A21" s="10" t="s">
        <v>15</v>
      </c>
      <c r="B21" s="15" t="s">
        <v>21</v>
      </c>
      <c r="C21" s="18">
        <f>2500770</f>
        <v>2500770</v>
      </c>
      <c r="D21" s="18">
        <f>2588490</f>
        <v>2588490</v>
      </c>
      <c r="E21" s="18">
        <f>2588490</f>
        <v>2588490</v>
      </c>
    </row>
    <row r="22" spans="1:5" ht="18.75">
      <c r="A22" s="11" t="s">
        <v>26</v>
      </c>
      <c r="B22" s="14" t="s">
        <v>22</v>
      </c>
      <c r="C22" s="13">
        <f>SUM(C23:C24)</f>
        <v>4000000</v>
      </c>
      <c r="D22" s="13">
        <f>SUM(D23:D24)</f>
        <v>4000000</v>
      </c>
      <c r="E22" s="13">
        <f>SUM(E23:E24)</f>
        <v>4000000</v>
      </c>
    </row>
    <row r="23" spans="1:5" ht="18.75">
      <c r="A23" s="10" t="s">
        <v>27</v>
      </c>
      <c r="B23" s="15" t="s">
        <v>23</v>
      </c>
      <c r="C23" s="16">
        <f>1250000</f>
        <v>1250000</v>
      </c>
      <c r="D23" s="16">
        <f>1250000</f>
        <v>1250000</v>
      </c>
      <c r="E23" s="16">
        <f>1250000</f>
        <v>1250000</v>
      </c>
    </row>
    <row r="24" spans="1:5" ht="18.75">
      <c r="A24" s="10" t="s">
        <v>28</v>
      </c>
      <c r="B24" s="15" t="s">
        <v>24</v>
      </c>
      <c r="C24" s="16">
        <f>2750000</f>
        <v>2750000</v>
      </c>
      <c r="D24" s="16">
        <f>2750000</f>
        <v>2750000</v>
      </c>
      <c r="E24" s="16">
        <f>2750000</f>
        <v>2750000</v>
      </c>
    </row>
    <row r="25" spans="1:5" ht="93.75">
      <c r="A25" s="11" t="s">
        <v>9</v>
      </c>
      <c r="B25" s="14" t="s">
        <v>36</v>
      </c>
      <c r="C25" s="17">
        <f>C26</f>
        <v>2050000</v>
      </c>
      <c r="D25" s="17">
        <f>D26</f>
        <v>2050000</v>
      </c>
      <c r="E25" s="17">
        <f>E26</f>
        <v>2050000</v>
      </c>
    </row>
    <row r="26" spans="1:5" ht="170.25" customHeight="1">
      <c r="A26" s="10" t="s">
        <v>10</v>
      </c>
      <c r="B26" s="15" t="s">
        <v>39</v>
      </c>
      <c r="C26" s="18">
        <f>2050000</f>
        <v>2050000</v>
      </c>
      <c r="D26" s="18">
        <f>2050000</f>
        <v>2050000</v>
      </c>
      <c r="E26" s="18">
        <f>2050000</f>
        <v>2050000</v>
      </c>
    </row>
    <row r="27" spans="1:5" ht="56.25">
      <c r="A27" s="11" t="s">
        <v>31</v>
      </c>
      <c r="B27" s="12" t="s">
        <v>37</v>
      </c>
      <c r="C27" s="17">
        <f>C28</f>
        <v>40000</v>
      </c>
      <c r="D27" s="17">
        <f>D28</f>
        <v>40000</v>
      </c>
      <c r="E27" s="17">
        <f>E28</f>
        <v>40000</v>
      </c>
    </row>
    <row r="28" spans="1:5" s="19" customFormat="1" ht="75">
      <c r="A28" s="10" t="s">
        <v>32</v>
      </c>
      <c r="B28" s="15" t="s">
        <v>38</v>
      </c>
      <c r="C28" s="18">
        <f>40000</f>
        <v>40000</v>
      </c>
      <c r="D28" s="18">
        <f>40000</f>
        <v>40000</v>
      </c>
      <c r="E28" s="18">
        <f>40000</f>
        <v>40000</v>
      </c>
    </row>
    <row r="29" spans="1:6" ht="37.5">
      <c r="A29" s="11" t="s">
        <v>53</v>
      </c>
      <c r="B29" s="14" t="s">
        <v>54</v>
      </c>
      <c r="C29" s="20">
        <f>C30</f>
        <v>5000</v>
      </c>
      <c r="D29" s="20">
        <f>D30</f>
        <v>0</v>
      </c>
      <c r="E29" s="20">
        <f>E30</f>
        <v>0</v>
      </c>
      <c r="F29" s="19"/>
    </row>
    <row r="30" spans="1:6" ht="225">
      <c r="A30" s="10" t="s">
        <v>55</v>
      </c>
      <c r="B30" s="21" t="s">
        <v>56</v>
      </c>
      <c r="C30" s="22">
        <f>5000</f>
        <v>5000</v>
      </c>
      <c r="D30" s="22">
        <f>0</f>
        <v>0</v>
      </c>
      <c r="E30" s="22">
        <f>0</f>
        <v>0</v>
      </c>
      <c r="F30" s="19"/>
    </row>
    <row r="31" spans="1:5" s="26" customFormat="1" ht="26.25" customHeight="1">
      <c r="A31" s="23" t="s">
        <v>11</v>
      </c>
      <c r="B31" s="24" t="s">
        <v>41</v>
      </c>
      <c r="C31" s="25">
        <f>C32</f>
        <v>37935896.75</v>
      </c>
      <c r="D31" s="25">
        <f>D32</f>
        <v>18164100</v>
      </c>
      <c r="E31" s="25">
        <f>E32</f>
        <v>17636800</v>
      </c>
    </row>
    <row r="32" spans="1:5" ht="75.75" customHeight="1">
      <c r="A32" s="11" t="s">
        <v>16</v>
      </c>
      <c r="B32" s="14" t="s">
        <v>42</v>
      </c>
      <c r="C32" s="27">
        <f>SUM(C33:C34)</f>
        <v>37935896.75</v>
      </c>
      <c r="D32" s="27">
        <f>SUM(D33:D34)</f>
        <v>18164100</v>
      </c>
      <c r="E32" s="27">
        <f>SUM(E33:E34)</f>
        <v>17636800</v>
      </c>
    </row>
    <row r="33" spans="1:5" ht="37.5">
      <c r="A33" s="10" t="s">
        <v>47</v>
      </c>
      <c r="B33" s="28" t="s">
        <v>43</v>
      </c>
      <c r="C33" s="29">
        <f>18572900+3176948.05+4974104.08</f>
        <v>26723952.130000003</v>
      </c>
      <c r="D33" s="29">
        <f>18164100</f>
        <v>18164100</v>
      </c>
      <c r="E33" s="29">
        <f>18164100-527300</f>
        <v>17636800</v>
      </c>
    </row>
    <row r="34" spans="1:5" ht="57.75" customHeight="1">
      <c r="A34" s="10" t="s">
        <v>49</v>
      </c>
      <c r="B34" s="15" t="s">
        <v>48</v>
      </c>
      <c r="C34" s="30">
        <f>3485085.62+1500000+6362604-135745</f>
        <v>11211944.620000001</v>
      </c>
      <c r="D34" s="30">
        <f>0</f>
        <v>0</v>
      </c>
      <c r="E34" s="30">
        <f>0</f>
        <v>0</v>
      </c>
    </row>
    <row r="35" spans="1:5" ht="18.75">
      <c r="A35" s="34" t="s">
        <v>50</v>
      </c>
      <c r="B35" s="34"/>
      <c r="C35" s="13">
        <f>C17+C31</f>
        <v>90607166.75</v>
      </c>
      <c r="D35" s="13">
        <f>D17+D31</f>
        <v>70918090</v>
      </c>
      <c r="E35" s="13">
        <f>E17+E31</f>
        <v>70390790</v>
      </c>
    </row>
    <row r="36" ht="18.75">
      <c r="E36" s="31"/>
    </row>
    <row r="37" ht="18.75">
      <c r="C37" s="32"/>
    </row>
    <row r="39" ht="18.75">
      <c r="C39" s="32"/>
    </row>
  </sheetData>
  <sheetProtection/>
  <mergeCells count="15">
    <mergeCell ref="B8:E8"/>
    <mergeCell ref="A35:B35"/>
    <mergeCell ref="A14:A15"/>
    <mergeCell ref="B14:B15"/>
    <mergeCell ref="C14:E14"/>
    <mergeCell ref="B10:E10"/>
    <mergeCell ref="B9:E9"/>
    <mergeCell ref="A12:E12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2021-12-24T12:34:51Z</dcterms:modified>
  <cp:category/>
  <cp:version/>
  <cp:contentType/>
  <cp:contentStatus/>
</cp:coreProperties>
</file>