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1'!$14:$14</definedName>
  </definedNames>
  <calcPr fullCalcOnLoad="1"/>
</workbook>
</file>

<file path=xl/sharedStrings.xml><?xml version="1.0" encoding="utf-8"?>
<sst xmlns="http://schemas.openxmlformats.org/spreadsheetml/2006/main" count="413" uniqueCount="366">
  <si>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</si>
  <si>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</si>
  <si>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</si>
  <si>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</si>
  <si>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</si>
  <si>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</si>
  <si>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</si>
  <si>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</si>
  <si>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</si>
  <si>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</si>
  <si>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</si>
  <si>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</si>
  <si>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>000 1 01 02000 01 0000 110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</si>
  <si>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</si>
  <si>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</si>
  <si>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</si>
  <si>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</si>
  <si>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</si>
  <si>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</si>
  <si>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</si>
  <si>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</si>
  <si>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</si>
  <si>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</si>
  <si>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</si>
  <si>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</si>
  <si>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</si>
  <si>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</si>
  <si>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</si>
  <si>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</si>
  <si>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</si>
  <si>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</si>
  <si>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</si>
  <si>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</si>
  <si>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</si>
  <si>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</si>
  <si>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</si>
  <si>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</si>
  <si>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</si>
  <si>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</si>
  <si>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</si>
  <si>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</si>
  <si>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</si>
  <si>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</si>
  <si>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</si>
  <si>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</si>
  <si>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041 1 14 06013 10 0000 430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</si>
  <si>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</si>
  <si>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</si>
  <si>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</si>
  <si>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</si>
  <si>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</si>
  <si>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</si>
  <si>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</si>
  <si>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</si>
  <si>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</si>
  <si>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</si>
  <si>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</si>
  <si>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</si>
  <si>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</si>
  <si>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</si>
  <si>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</si>
  <si>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</si>
  <si>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</si>
  <si>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</si>
  <si>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</si>
  <si>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</si>
  <si>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</si>
  <si>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</si>
  <si>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</si>
  <si>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</si>
  <si>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</si>
  <si>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</si>
  <si>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</si>
  <si>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</si>
  <si>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</si>
  <si>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</si>
  <si>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000 2 02 01000 00 0000 151</t>
  </si>
  <si>
    <t>000 2 02 01001 05 0000 151</t>
  </si>
  <si>
    <t>037 2 02 01001 05 0000 151</t>
  </si>
  <si>
    <t>000 2 02 03000 00 0000 151</t>
  </si>
  <si>
    <t>000 2 02 03024 00 0000 151</t>
  </si>
  <si>
    <t>000 2 02 03024 05 0000 151</t>
  </si>
  <si>
    <t>035 2 02 03024 05 0000 151</t>
  </si>
  <si>
    <t>039 2 02 03024 05 0000 151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</si>
  <si>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</si>
  <si>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000 2 02 04000 00 0000 151</t>
  </si>
  <si>
    <t>000 2 02 04014 00 0000 151</t>
  </si>
  <si>
    <t>000 2 02 04014 05 0000 151</t>
  </si>
  <si>
    <t>035 2 02 04014 05 0000 151</t>
  </si>
  <si>
    <t>000 2 02 02000 00 0000 151</t>
  </si>
  <si>
    <t>000 2 02 02999 00 0000 151</t>
  </si>
  <si>
    <t>000 2 02 02999 05 0000 151</t>
  </si>
  <si>
    <t>039 2 02 02999 05 0000 151</t>
  </si>
  <si>
    <t>000 2 02 03999 00 0000 151</t>
  </si>
  <si>
    <t>000 2 02 03999 05 0000 151</t>
  </si>
  <si>
    <t>039 2 02 03999 05 0000 151</t>
  </si>
  <si>
    <t xml:space="preserve">037 2 02 04014 05 0000 151 </t>
  </si>
  <si>
    <t xml:space="preserve">043 2 02 04014 05 0000 151 </t>
  </si>
  <si>
    <t>035 2 02 02999 05 0000 151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</si>
  <si>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</si>
  <si>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</si>
  <si>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</si>
  <si>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</si>
  <si>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</si>
  <si>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</si>
  <si>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</si>
  <si>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</si>
  <si>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</si>
  <si>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</si>
  <si>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</si>
  <si>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</si>
  <si>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</si>
  <si>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</si>
  <si>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</si>
  <si>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</si>
  <si>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</si>
  <si>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</si>
  <si>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</si>
  <si>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</si>
  <si>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</si>
  <si>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</si>
  <si>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</si>
  <si>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</si>
  <si>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</si>
  <si>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</si>
  <si>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</si>
  <si>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</si>
  <si>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</si>
  <si>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</si>
  <si>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</si>
  <si>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</si>
  <si>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</si>
  <si>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</si>
  <si>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</si>
  <si>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</si>
  <si>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</si>
  <si>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</si>
  <si>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</si>
  <si>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</si>
  <si>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</si>
  <si>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</si>
  <si>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</si>
  <si>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</si>
  <si>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000 1 14 06013 10 0000 430</t>
  </si>
  <si>
    <t>000 1 16 03010 01 0000 140</t>
  </si>
  <si>
    <t>000 2 02 01001 00 0000 151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</si>
  <si>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</si>
  <si>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</si>
  <si>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</si>
  <si>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</si>
  <si>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</si>
  <si>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</si>
  <si>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</si>
  <si>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</si>
  <si>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</si>
  <si>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</si>
  <si>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</si>
  <si>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</si>
  <si>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</si>
  <si>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</si>
  <si>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</si>
  <si>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</si>
  <si>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</si>
  <si>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</si>
  <si>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</si>
  <si>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</si>
  <si>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</si>
  <si>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</si>
  <si>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</si>
  <si>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</si>
  <si>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</si>
  <si>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</si>
  <si>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</si>
  <si>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</si>
  <si>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</si>
  <si>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</si>
  <si>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</si>
  <si>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037 1 13 02995 05 0000 130</t>
  </si>
  <si>
    <t>000 2 02 03121 00 0000 151</t>
  </si>
  <si>
    <t>000 2 02 03121 05 0000 151</t>
  </si>
  <si>
    <t>035 2 02 03121 05 0000 151</t>
  </si>
  <si>
    <t>000 2 02 02008 00 0000 151</t>
  </si>
  <si>
    <t>000 2 02 02008 05 0000 151</t>
  </si>
  <si>
    <t>035 2 02 02008 05 0000 151</t>
  </si>
  <si>
    <t>044 2 02 03024 05 0000 151</t>
  </si>
  <si>
    <t>000 2 19 00000 00 0000 151</t>
  </si>
  <si>
    <t>000 2 19 05000 05 0000 151</t>
  </si>
  <si>
    <t>035 2 19 05000 05 0000 151</t>
  </si>
  <si>
    <t>039 2 19 05000 05 0000 151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</si>
  <si>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</si>
  <si>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</si>
  <si>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</si>
  <si>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</si>
  <si>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</si>
  <si>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</si>
  <si>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</si>
  <si>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</si>
  <si>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000 1 06 01030 05 0000 110</t>
  </si>
  <si>
    <t>182 1 06 01030 05 0000 110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</si>
  <si>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</si>
  <si>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</si>
  <si>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</si>
  <si>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</si>
  <si>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</si>
  <si>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</si>
  <si>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</si>
  <si>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</si>
  <si>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</si>
  <si>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</si>
  <si>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</si>
  <si>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</si>
  <si>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</si>
  <si>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</si>
  <si>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182 1 09 04010 02 0000 110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</si>
  <si>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</si>
  <si>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</si>
  <si>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</si>
  <si>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</si>
  <si>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182 1 09 04053 05 0000 110</t>
  </si>
  <si>
    <t>Прочие налоги и сборы (по отмененным налогам и сборам субъектов Российской Федерации)</t>
  </si>
  <si>
    <t>000 1 09 06000 02 0000 110</t>
  </si>
  <si>
    <t>000 1 09 06010 02 0000 110</t>
  </si>
  <si>
    <t>Налог с продаж</t>
  </si>
  <si>
    <t>182 1 09 06010 02 0000 110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</si>
  <si>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</si>
  <si>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</si>
  <si>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</si>
  <si>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</si>
  <si>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</si>
  <si>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</si>
  <si>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</si>
  <si>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>039 1 13 02995 05 0000 130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</si>
  <si>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</si>
  <si>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</si>
  <si>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</si>
  <si>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</si>
  <si>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</si>
  <si>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</si>
  <si>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</si>
  <si>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</si>
  <si>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 xml:space="preserve">Субсидии бюджетам муниципальных районов на обеспечение жильем молодых семей </t>
  </si>
  <si>
    <t xml:space="preserve">Прочие субсидии </t>
  </si>
  <si>
    <t xml:space="preserve">Прочие субсидии бюджетам муниципальных районов </t>
  </si>
  <si>
    <t>000 2 02 02051 05 0000 151</t>
  </si>
  <si>
    <t>035 2 02 02051 05 0000 151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</si>
  <si>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</si>
  <si>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</si>
  <si>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</si>
  <si>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</si>
  <si>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Субвенции бюджетам на проведение Всероссийской сельскохозяйственной переписи в 2016 году</t>
  </si>
  <si>
    <t xml:space="preserve">Субвенции бюджетам муниципальных районов на проведение Всероссийской сельскохозяйственной переписи в 2016 году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</si>
  <si>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</si>
  <si>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</si>
  <si>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</si>
  <si>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</si>
  <si>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субсидии, субвенции и иных межбюджетных трансфертов, имеющих целевое назначение, прошлых лет </t>
  </si>
  <si>
    <t xml:space="preserve">Возврат остатков субсидии, субвенции и иных межбюджетных трансфертов, имеющих целевое назначение, прошлых лет, из бюджетов муниципальных районов </t>
  </si>
  <si>
    <t>Возврат остатков субсидии, субвенции и иных межбюджетных трансфертов, имеющих целевое назначение, прошлых лет, из бюджетов муниципальных районов</t>
  </si>
  <si>
    <t>182 1 05 02020 02 0000 110</t>
  </si>
  <si>
    <t>000 1 05 04020 02 0000 110</t>
  </si>
  <si>
    <t>182 1 05 04020 02 0000 110</t>
  </si>
  <si>
    <t>000 1 09 07000 00 0000 110</t>
  </si>
  <si>
    <t>000 1 09 07030 00 0000 110</t>
  </si>
  <si>
    <t>000 1 09 07033 05 0000 110</t>
  </si>
  <si>
    <t>182 1 09 07033 05 0000 110</t>
  </si>
  <si>
    <t>000 1 09 07050 00 0000 110</t>
  </si>
  <si>
    <t>000 1 09 07053 05 0000 110</t>
  </si>
  <si>
    <t>182 1 09 07053 05 0000 110</t>
  </si>
  <si>
    <t>000 1 16 28000 01 0000 140</t>
  </si>
  <si>
    <t>188 1 16 28000 01 0000 140</t>
  </si>
  <si>
    <t>000 2 02 01003 00 0000 151</t>
  </si>
  <si>
    <t>000 2 02 01003 05 0000 151</t>
  </si>
  <si>
    <t>037 2 02 01003 05 0000 151</t>
  </si>
  <si>
    <t xml:space="preserve">НАЛОГОВЫЕ И НЕНАЛОГОВЫЕ ДОХОДЫ 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</si>
  <si>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</si>
  <si>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</si>
  <si>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</si>
  <si>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</si>
  <si>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</si>
  <si>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</si>
  <si>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ЗАДОЛЖЕННОСТЬ И ПЕРЕРАСЧЕТЫ ПО ОТМЕНЕННЫМ НАЛОГАМ, СБОРАМ И ИНЫМ ОБЯЗАТЕЛЬНЫМ ПЛАТЕЖАМ </t>
  </si>
  <si>
    <t xml:space="preserve">Прочие налоги и сборы (по отмененным местным налогам и сборам)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</si>
  <si>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</si>
  <si>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</si>
  <si>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</si>
  <si>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</si>
  <si>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 xml:space="preserve">Прочие местные налоги и сборы, мобилизуемые на территориях муниципальных районов 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</si>
  <si>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</si>
  <si>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</si>
  <si>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</si>
  <si>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</si>
  <si>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041 1 13 02995 05 0000 130</t>
  </si>
  <si>
    <t xml:space="preserve">ДОХОДЫ ОТ ПРОДАЖИ МАТЕРИАЛЬНЫХ И НЕМАТЕРИАЛЬНЫХ АКТИВОВ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</si>
  <si>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</si>
  <si>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r>
  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  </r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</si>
  <si>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</si>
  <si>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</si>
  <si>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</si>
  <si>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</si>
  <si>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</si>
  <si>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</si>
  <si>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ШТРАФЫ, САНКЦИИ, ВОЗМЕЩЕНИЕ УЩЕРБА </t>
  </si>
  <si>
    <t>000 1 16 21000 00 0000 140</t>
  </si>
  <si>
    <t>000 1 16 21050 05 0000 140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</si>
  <si>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</si>
  <si>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</si>
  <si>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</si>
  <si>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</si>
  <si>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</si>
  <si>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</si>
  <si>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</si>
  <si>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</si>
  <si>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188 1 16 30030 01 0000 140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</si>
  <si>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</si>
  <si>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</si>
  <si>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</si>
  <si>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</si>
  <si>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161 1 16 33050 05 0000 140</t>
  </si>
  <si>
    <t>076 1 16 90050 05 0000 140</t>
  </si>
  <si>
    <t>415 1 16 90050 05 0000 140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</si>
  <si>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</si>
  <si>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</si>
  <si>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r>
      <t xml:space="preserve">Дотации бюджетам бюджетной системы Российской Федерации </t>
    </r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</si>
  <si>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</si>
  <si>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</si>
  <si>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</si>
  <si>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Субвенции бюджетам бюджетной системы Российской Федерации </t>
  </si>
  <si>
    <r>
      <t xml:space="preserve">Субвенции местным бюджетам на выполнение передаваемых полномочий субъектов Российской Федерации </t>
    </r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</si>
  <si>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</si>
  <si>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 xml:space="preserve">Прочие субвенции 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</si>
  <si>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</si>
  <si>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</si>
  <si>
    <t>Приложение № 1</t>
  </si>
  <si>
    <t>"Об утверждении</t>
  </si>
  <si>
    <t>отчета об исполнении бюджета</t>
  </si>
  <si>
    <t>за 2016 год"</t>
  </si>
  <si>
    <t xml:space="preserve">Южского муниципального района </t>
  </si>
  <si>
    <t>Утвержденные бюджетные назначения (руб.)</t>
  </si>
  <si>
    <t>Исполнено за 2016 год (руб.)</t>
  </si>
  <si>
    <t>Процент исполнения (%)</t>
  </si>
  <si>
    <t xml:space="preserve">Доходы бюджета Южского муниципального района по кодам классификации доходов бюджетов за 2016 год </t>
  </si>
  <si>
    <t xml:space="preserve">НАЛОГИ НА ПРИБЫЛЬ, ДОХОДЫ                 </t>
  </si>
  <si>
    <t xml:space="preserve">Налог на доходы физических лиц                                 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</si>
  <si>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                                    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</si>
  <si>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                            </t>
    </r>
  </si>
  <si>
    <r>
      <t xml:space="preserve">НАЛОГИ НА СОВОКУПНЫЙ ДОХОД                       </t>
    </r>
  </si>
  <si>
    <r>
      <t xml:space="preserve">Единый налог на вмененный доход для отдельных видов деятельности                                         </t>
    </r>
  </si>
  <si>
    <r>
      <t xml:space="preserve">Единый налог на вмененный доход для отдельных видов деятельности                             </t>
    </r>
  </si>
  <si>
    <r>
      <t xml:space="preserve">Единый налог на вмененный доход для отдельных видов деятельности                                           </t>
    </r>
  </si>
  <si>
    <t xml:space="preserve">ГОСУДАРСТВЕННАЯ ПОШЛИНА    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</si>
  <si>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2"/>
        <rFont val="Times New Roman"/>
        <family val="1"/>
      </rPr>
      <t xml:space="preserve"> </t>
    </r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</si>
  <si>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</si>
  <si>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</t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</si>
  <si>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2"/>
        <color indexed="5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</t>
    </r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</si>
  <si>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</t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</si>
  <si>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</si>
  <si>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</t>
    </r>
  </si>
  <si>
    <t xml:space="preserve">Доходы от компенсации затрат государства                                          </t>
  </si>
  <si>
    <r>
      <t>Доходы от продажи земельных участков, государственная собственность на которые не разграничена</t>
    </r>
    <r>
      <rPr>
        <i/>
        <sz val="12"/>
        <color indexed="56"/>
        <rFont val="Times New Roman"/>
        <family val="1"/>
      </rPr>
      <t xml:space="preserve"> </t>
    </r>
  </si>
  <si>
    <t xml:space="preserve">Прочие поступления от денежных взысканий (штрафов) и иных сумм в возмещение ущерба                        </t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</si>
  <si>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2"/>
        <rFont val="Times New Roman"/>
        <family val="1"/>
      </rPr>
      <t xml:space="preserve">  </t>
    </r>
  </si>
  <si>
    <r>
      <t>Субсидии бюджетам бюджетной системы Российской Федерации (межбюджетные субсидии)</t>
    </r>
    <r>
      <rPr>
        <i/>
        <sz val="12"/>
        <color indexed="56"/>
        <rFont val="Times New Roman"/>
        <family val="1"/>
      </rPr>
      <t xml:space="preserve"> </t>
    </r>
  </si>
  <si>
    <r>
      <t>Прочие субсидии бюджетам муниципальных районов</t>
    </r>
    <r>
      <rPr>
        <i/>
        <sz val="12"/>
        <color indexed="56"/>
        <rFont val="Times New Roman"/>
        <family val="1"/>
      </rPr>
      <t xml:space="preserve">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</si>
  <si>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i/>
        <sz val="12"/>
        <rFont val="Times New Roman"/>
        <family val="1"/>
      </rPr>
      <t xml:space="preserve"> </t>
    </r>
  </si>
  <si>
    <r>
      <t xml:space="preserve">ВСЕГО ДОХОДОВ </t>
    </r>
    <r>
      <rPr>
        <b/>
        <sz val="12"/>
        <color indexed="56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</si>
  <si>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от</t>
    </r>
    <r>
      <rPr>
        <u val="single"/>
        <sz val="14"/>
        <rFont val="Times New Roman"/>
        <family val="1"/>
      </rPr>
      <t xml:space="preserve">   26.05.2017 года    </t>
    </r>
    <r>
      <rPr>
        <sz val="14"/>
        <rFont val="Times New Roman"/>
        <family val="1"/>
      </rPr>
      <t>№ 49</t>
    </r>
    <r>
      <rPr>
        <u val="single"/>
        <sz val="14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</si>
</sst>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2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5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 shrinkToFit="1"/>
    </xf>
    <xf numFmtId="4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justify" vertical="top" wrapText="1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NumberFormat="1" applyFont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justify" vertical="top" wrapText="1"/>
    </xf>
    <xf numFmtId="4" fontId="9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8.125" style="2" customWidth="1"/>
    <col min="2" max="2" width="33.125" style="3" customWidth="1"/>
    <col min="3" max="3" width="15.875" style="3" customWidth="1"/>
    <col min="4" max="4" width="15.25390625" style="4" customWidth="1"/>
    <col min="5" max="5" width="0.12890625" style="3" hidden="1" customWidth="1"/>
    <col min="6" max="6" width="12.00390625" style="3" hidden="1" customWidth="1"/>
    <col min="7" max="7" width="3.125" style="3" hidden="1" customWidth="1"/>
    <col min="8" max="8" width="9.25390625" style="3" customWidth="1"/>
    <col min="9" max="16384" width="9.125" style="3" customWidth="1"/>
  </cols>
  <sheetData>
    <row r="1" spans="2:8" ht="18.75">
      <c r="B1" s="54" t="s">
        <v>332</v>
      </c>
      <c r="C1" s="54"/>
      <c r="D1" s="54"/>
      <c r="E1" s="54"/>
      <c r="F1" s="54"/>
      <c r="G1" s="54"/>
      <c r="H1" s="54"/>
    </row>
    <row r="2" spans="2:8" ht="18.75">
      <c r="B2" s="54" t="s">
        <v>67</v>
      </c>
      <c r="C2" s="54"/>
      <c r="D2" s="54"/>
      <c r="E2" s="54"/>
      <c r="F2" s="54"/>
      <c r="G2" s="54"/>
      <c r="H2" s="54"/>
    </row>
    <row r="3" spans="2:8" ht="18.75">
      <c r="B3" s="54" t="s">
        <v>68</v>
      </c>
      <c r="C3" s="54"/>
      <c r="D3" s="54"/>
      <c r="E3" s="54"/>
      <c r="F3" s="54"/>
      <c r="G3" s="54"/>
      <c r="H3" s="54"/>
    </row>
    <row r="4" spans="2:8" ht="18.75">
      <c r="B4" s="54" t="s">
        <v>333</v>
      </c>
      <c r="C4" s="54"/>
      <c r="D4" s="54"/>
      <c r="E4" s="54"/>
      <c r="F4" s="54"/>
      <c r="G4" s="54"/>
      <c r="H4" s="54"/>
    </row>
    <row r="5" spans="2:8" ht="18.75">
      <c r="B5" s="54" t="s">
        <v>334</v>
      </c>
      <c r="C5" s="54"/>
      <c r="D5" s="54"/>
      <c r="E5" s="54"/>
      <c r="F5" s="54"/>
      <c r="G5" s="54"/>
      <c r="H5" s="54"/>
    </row>
    <row r="6" spans="2:8" ht="18.75">
      <c r="B6" s="54" t="s">
        <v>336</v>
      </c>
      <c r="C6" s="54"/>
      <c r="D6" s="54"/>
      <c r="E6" s="54"/>
      <c r="F6" s="54"/>
      <c r="G6" s="54"/>
      <c r="H6" s="54"/>
    </row>
    <row r="7" spans="2:8" ht="18.75">
      <c r="B7" s="54" t="s">
        <v>335</v>
      </c>
      <c r="C7" s="54"/>
      <c r="D7" s="54"/>
      <c r="E7" s="54"/>
      <c r="F7" s="54"/>
      <c r="G7" s="54"/>
      <c r="H7" s="54"/>
    </row>
    <row r="8" spans="2:8" ht="18.75">
      <c r="B8" s="54" t="s">
        <v>365</v>
      </c>
      <c r="C8" s="54"/>
      <c r="D8" s="54"/>
      <c r="E8" s="54"/>
      <c r="F8" s="54"/>
      <c r="G8" s="54"/>
      <c r="H8" s="54"/>
    </row>
    <row r="11" spans="1:8" ht="37.5" customHeight="1">
      <c r="A11" s="55" t="s">
        <v>340</v>
      </c>
      <c r="B11" s="55"/>
      <c r="C11" s="55"/>
      <c r="D11" s="55"/>
      <c r="E11" s="55"/>
      <c r="F11" s="55"/>
      <c r="G11" s="55"/>
      <c r="H11" s="55"/>
    </row>
    <row r="12" spans="1:3" ht="15.75" customHeight="1">
      <c r="A12" s="58"/>
      <c r="B12" s="58"/>
      <c r="C12" s="58"/>
    </row>
    <row r="13" spans="1:8" ht="92.25" customHeight="1">
      <c r="A13" s="10" t="s">
        <v>65</v>
      </c>
      <c r="B13" s="10" t="s">
        <v>66</v>
      </c>
      <c r="C13" s="10" t="s">
        <v>337</v>
      </c>
      <c r="D13" s="9" t="s">
        <v>338</v>
      </c>
      <c r="E13" s="11"/>
      <c r="F13" s="11"/>
      <c r="G13" s="11"/>
      <c r="H13" s="9" t="s">
        <v>339</v>
      </c>
    </row>
    <row r="14" spans="1:8" ht="18.75">
      <c r="A14" s="9">
        <v>1</v>
      </c>
      <c r="B14" s="9">
        <v>2</v>
      </c>
      <c r="C14" s="6">
        <v>3</v>
      </c>
      <c r="D14" s="13">
        <v>4</v>
      </c>
      <c r="E14" s="13"/>
      <c r="F14" s="13"/>
      <c r="G14" s="13"/>
      <c r="H14" s="13">
        <v>5</v>
      </c>
    </row>
    <row r="15" spans="1:8" ht="44.25" customHeight="1">
      <c r="A15" s="14" t="s">
        <v>10</v>
      </c>
      <c r="B15" s="15" t="s">
        <v>273</v>
      </c>
      <c r="C15" s="16">
        <f>C16+C26+C36+C52+C79+C92+C102+C115+C126+C157+C48+C59</f>
        <v>47169714.39999999</v>
      </c>
      <c r="D15" s="16">
        <f>D16+D26+D36+D52+D79+D92+D102+D115+D126+D157+D48+D59</f>
        <v>45302470.69</v>
      </c>
      <c r="E15" s="12">
        <v>39401.33</v>
      </c>
      <c r="F15" s="12">
        <v>42044.09</v>
      </c>
      <c r="G15" s="12">
        <v>44531</v>
      </c>
      <c r="H15" s="17">
        <f>D15/C15*100</f>
        <v>96.04143520105775</v>
      </c>
    </row>
    <row r="16" spans="1:8" ht="31.5">
      <c r="A16" s="14" t="s">
        <v>11</v>
      </c>
      <c r="B16" s="15" t="s">
        <v>341</v>
      </c>
      <c r="C16" s="16">
        <f>C17</f>
        <v>29472737.83</v>
      </c>
      <c r="D16" s="16">
        <f>D17</f>
        <v>28322101.990000002</v>
      </c>
      <c r="E16" s="18"/>
      <c r="F16" s="18"/>
      <c r="G16" s="18"/>
      <c r="H16" s="17">
        <f aca="true" t="shared" si="0" ref="H16:H79">D16/C16*100</f>
        <v>96.0959316143722</v>
      </c>
    </row>
    <row r="17" spans="1:8" ht="31.5">
      <c r="A17" s="19" t="s">
        <v>12</v>
      </c>
      <c r="B17" s="20" t="s">
        <v>342</v>
      </c>
      <c r="C17" s="21">
        <f>C18+C20+C22+C24</f>
        <v>29472737.83</v>
      </c>
      <c r="D17" s="21">
        <f>D18+D20+D22+D24</f>
        <v>28322101.990000002</v>
      </c>
      <c r="E17" s="18"/>
      <c r="F17" s="18"/>
      <c r="G17" s="18"/>
      <c r="H17" s="22">
        <f t="shared" si="0"/>
        <v>96.0959316143722</v>
      </c>
    </row>
    <row r="18" spans="1:8" ht="145.5" customHeight="1">
      <c r="A18" s="19" t="s">
        <v>125</v>
      </c>
      <c r="B18" s="23" t="s">
        <v>274</v>
      </c>
      <c r="C18" s="24">
        <f>C19</f>
        <v>29122737.83</v>
      </c>
      <c r="D18" s="24">
        <f>D19</f>
        <v>28010228.03</v>
      </c>
      <c r="E18" s="18"/>
      <c r="F18" s="18"/>
      <c r="G18" s="18"/>
      <c r="H18" s="22">
        <f t="shared" si="0"/>
        <v>96.17992715350418</v>
      </c>
    </row>
    <row r="19" spans="1:8" ht="148.5" customHeight="1">
      <c r="A19" s="19" t="s">
        <v>13</v>
      </c>
      <c r="B19" s="23" t="s">
        <v>275</v>
      </c>
      <c r="C19" s="24">
        <v>29122737.83</v>
      </c>
      <c r="D19" s="25">
        <v>28010228.03</v>
      </c>
      <c r="E19" s="18"/>
      <c r="F19" s="18"/>
      <c r="G19" s="18"/>
      <c r="H19" s="22">
        <f t="shared" si="0"/>
        <v>96.17992715350418</v>
      </c>
    </row>
    <row r="20" spans="1:8" ht="241.5" customHeight="1">
      <c r="A20" s="19" t="s">
        <v>126</v>
      </c>
      <c r="B20" s="23" t="s">
        <v>15</v>
      </c>
      <c r="C20" s="24">
        <f>C21</f>
        <v>117600</v>
      </c>
      <c r="D20" s="24">
        <f>D21</f>
        <v>121474.91</v>
      </c>
      <c r="E20" s="18"/>
      <c r="F20" s="18"/>
      <c r="G20" s="18"/>
      <c r="H20" s="22">
        <f t="shared" si="0"/>
        <v>103.29499149659864</v>
      </c>
    </row>
    <row r="21" spans="1:8" ht="234.75" customHeight="1">
      <c r="A21" s="19" t="s">
        <v>14</v>
      </c>
      <c r="B21" s="23" t="s">
        <v>15</v>
      </c>
      <c r="C21" s="26">
        <v>117600</v>
      </c>
      <c r="D21" s="25">
        <v>121474.91</v>
      </c>
      <c r="E21" s="18"/>
      <c r="F21" s="18"/>
      <c r="G21" s="18"/>
      <c r="H21" s="22">
        <f t="shared" si="0"/>
        <v>103.29499149659864</v>
      </c>
    </row>
    <row r="22" spans="1:8" ht="103.5" customHeight="1">
      <c r="A22" s="19" t="s">
        <v>127</v>
      </c>
      <c r="B22" s="20" t="s">
        <v>71</v>
      </c>
      <c r="C22" s="26">
        <f>C23</f>
        <v>92800</v>
      </c>
      <c r="D22" s="26">
        <f>D23</f>
        <v>47112.05</v>
      </c>
      <c r="E22" s="18"/>
      <c r="F22" s="18"/>
      <c r="G22" s="18"/>
      <c r="H22" s="22">
        <f t="shared" si="0"/>
        <v>50.76729525862069</v>
      </c>
    </row>
    <row r="23" spans="1:8" ht="100.5" customHeight="1">
      <c r="A23" s="19" t="s">
        <v>16</v>
      </c>
      <c r="B23" s="20" t="s">
        <v>71</v>
      </c>
      <c r="C23" s="27">
        <v>92800</v>
      </c>
      <c r="D23" s="25">
        <v>47112.05</v>
      </c>
      <c r="E23" s="18"/>
      <c r="F23" s="18"/>
      <c r="G23" s="18"/>
      <c r="H23" s="22">
        <f t="shared" si="0"/>
        <v>50.76729525862069</v>
      </c>
    </row>
    <row r="24" spans="1:8" ht="193.5" customHeight="1">
      <c r="A24" s="19" t="s">
        <v>128</v>
      </c>
      <c r="B24" s="23" t="s">
        <v>343</v>
      </c>
      <c r="C24" s="27">
        <f>C25</f>
        <v>139600</v>
      </c>
      <c r="D24" s="27">
        <f>D25</f>
        <v>143287</v>
      </c>
      <c r="E24" s="18"/>
      <c r="F24" s="18"/>
      <c r="G24" s="18"/>
      <c r="H24" s="22">
        <f t="shared" si="0"/>
        <v>102.64111747851004</v>
      </c>
    </row>
    <row r="25" spans="1:8" ht="195.75" customHeight="1">
      <c r="A25" s="19" t="s">
        <v>17</v>
      </c>
      <c r="B25" s="23" t="s">
        <v>344</v>
      </c>
      <c r="C25" s="27">
        <v>139600</v>
      </c>
      <c r="D25" s="25">
        <v>143287</v>
      </c>
      <c r="E25" s="18"/>
      <c r="F25" s="18"/>
      <c r="G25" s="18"/>
      <c r="H25" s="22">
        <f t="shared" si="0"/>
        <v>102.64111747851004</v>
      </c>
    </row>
    <row r="26" spans="1:8" s="7" customFormat="1" ht="84.75" customHeight="1">
      <c r="A26" s="28" t="s">
        <v>69</v>
      </c>
      <c r="B26" s="29" t="s">
        <v>99</v>
      </c>
      <c r="C26" s="30">
        <f>C27</f>
        <v>1532944</v>
      </c>
      <c r="D26" s="30">
        <f>D27</f>
        <v>1504292.28</v>
      </c>
      <c r="E26" s="31"/>
      <c r="F26" s="31"/>
      <c r="G26" s="31"/>
      <c r="H26" s="17">
        <f t="shared" si="0"/>
        <v>98.13093498523104</v>
      </c>
    </row>
    <row r="27" spans="1:8" ht="66.75" customHeight="1">
      <c r="A27" s="32" t="s">
        <v>70</v>
      </c>
      <c r="B27" s="33" t="s">
        <v>100</v>
      </c>
      <c r="C27" s="27">
        <f>C28+C30+C32+C34</f>
        <v>1532944</v>
      </c>
      <c r="D27" s="27">
        <f>D28+D30+D32+D34</f>
        <v>1504292.28</v>
      </c>
      <c r="E27" s="18"/>
      <c r="F27" s="18"/>
      <c r="G27" s="18"/>
      <c r="H27" s="22">
        <f t="shared" si="0"/>
        <v>98.13093498523104</v>
      </c>
    </row>
    <row r="28" spans="1:8" ht="162.75" customHeight="1">
      <c r="A28" s="32" t="s">
        <v>131</v>
      </c>
      <c r="B28" s="23" t="s">
        <v>101</v>
      </c>
      <c r="C28" s="27">
        <f>C29</f>
        <v>507755.16</v>
      </c>
      <c r="D28" s="27">
        <f>D29</f>
        <v>514255.94</v>
      </c>
      <c r="E28" s="18"/>
      <c r="F28" s="18"/>
      <c r="G28" s="18"/>
      <c r="H28" s="22">
        <f t="shared" si="0"/>
        <v>101.28029816575375</v>
      </c>
    </row>
    <row r="29" spans="1:8" ht="161.25" customHeight="1">
      <c r="A29" s="32" t="s">
        <v>172</v>
      </c>
      <c r="B29" s="23" t="s">
        <v>101</v>
      </c>
      <c r="C29" s="27">
        <v>507755.16</v>
      </c>
      <c r="D29" s="25">
        <v>514255.94</v>
      </c>
      <c r="E29" s="18"/>
      <c r="F29" s="18"/>
      <c r="G29" s="18"/>
      <c r="H29" s="22">
        <f t="shared" si="0"/>
        <v>101.28029816575375</v>
      </c>
    </row>
    <row r="30" spans="1:8" ht="174.75" customHeight="1">
      <c r="A30" s="32" t="s">
        <v>130</v>
      </c>
      <c r="B30" s="23" t="s">
        <v>102</v>
      </c>
      <c r="C30" s="27">
        <f>C31</f>
        <v>12469</v>
      </c>
      <c r="D30" s="27">
        <f>D31</f>
        <v>7849.97</v>
      </c>
      <c r="E30" s="18"/>
      <c r="F30" s="18"/>
      <c r="G30" s="18"/>
      <c r="H30" s="22">
        <f t="shared" si="0"/>
        <v>62.955890608709595</v>
      </c>
    </row>
    <row r="31" spans="1:8" ht="196.5" customHeight="1">
      <c r="A31" s="32" t="s">
        <v>173</v>
      </c>
      <c r="B31" s="23" t="s">
        <v>102</v>
      </c>
      <c r="C31" s="27">
        <v>12469</v>
      </c>
      <c r="D31" s="25">
        <v>7849.97</v>
      </c>
      <c r="E31" s="18"/>
      <c r="F31" s="18"/>
      <c r="G31" s="18"/>
      <c r="H31" s="22">
        <f t="shared" si="0"/>
        <v>62.955890608709595</v>
      </c>
    </row>
    <row r="32" spans="1:8" ht="163.5" customHeight="1">
      <c r="A32" s="32" t="s">
        <v>129</v>
      </c>
      <c r="B32" s="23" t="s">
        <v>103</v>
      </c>
      <c r="C32" s="27">
        <f>C33</f>
        <v>1079858.82</v>
      </c>
      <c r="D32" s="27">
        <f>D33</f>
        <v>1058354.59</v>
      </c>
      <c r="E32" s="18"/>
      <c r="F32" s="18"/>
      <c r="G32" s="18"/>
      <c r="H32" s="22">
        <f t="shared" si="0"/>
        <v>98.00860727331005</v>
      </c>
    </row>
    <row r="33" spans="1:8" ht="164.25" customHeight="1">
      <c r="A33" s="32" t="s">
        <v>174</v>
      </c>
      <c r="B33" s="23" t="s">
        <v>103</v>
      </c>
      <c r="C33" s="27">
        <v>1079858.82</v>
      </c>
      <c r="D33" s="25">
        <v>1058354.59</v>
      </c>
      <c r="E33" s="18"/>
      <c r="F33" s="18"/>
      <c r="G33" s="18"/>
      <c r="H33" s="22">
        <f t="shared" si="0"/>
        <v>98.00860727331005</v>
      </c>
    </row>
    <row r="34" spans="1:8" ht="162.75" customHeight="1">
      <c r="A34" s="32" t="s">
        <v>189</v>
      </c>
      <c r="B34" s="34" t="s">
        <v>191</v>
      </c>
      <c r="C34" s="27">
        <f>C35</f>
        <v>-67138.98</v>
      </c>
      <c r="D34" s="27">
        <f>D35</f>
        <v>-76168.22</v>
      </c>
      <c r="E34" s="18"/>
      <c r="F34" s="18"/>
      <c r="G34" s="18"/>
      <c r="H34" s="22">
        <f t="shared" si="0"/>
        <v>113.44858083932763</v>
      </c>
    </row>
    <row r="35" spans="1:8" ht="165" customHeight="1">
      <c r="A35" s="32" t="s">
        <v>190</v>
      </c>
      <c r="B35" s="35" t="s">
        <v>191</v>
      </c>
      <c r="C35" s="27">
        <v>-67138.98</v>
      </c>
      <c r="D35" s="25">
        <v>-76168.22</v>
      </c>
      <c r="E35" s="18"/>
      <c r="F35" s="18"/>
      <c r="G35" s="18"/>
      <c r="H35" s="22">
        <f t="shared" si="0"/>
        <v>113.44858083932763</v>
      </c>
    </row>
    <row r="36" spans="1:8" ht="31.5">
      <c r="A36" s="14" t="s">
        <v>18</v>
      </c>
      <c r="B36" s="36" t="s">
        <v>345</v>
      </c>
      <c r="C36" s="16">
        <f>C37+C42+C45</f>
        <v>6866783.69</v>
      </c>
      <c r="D36" s="16">
        <f>D37+D42+D45</f>
        <v>5929593.640000001</v>
      </c>
      <c r="E36" s="18"/>
      <c r="F36" s="18"/>
      <c r="G36" s="18"/>
      <c r="H36" s="17">
        <f t="shared" si="0"/>
        <v>86.35183380882061</v>
      </c>
    </row>
    <row r="37" spans="1:8" ht="52.5" customHeight="1">
      <c r="A37" s="19" t="s">
        <v>72</v>
      </c>
      <c r="B37" s="20" t="s">
        <v>346</v>
      </c>
      <c r="C37" s="21">
        <f>C38+C40</f>
        <v>6810021.69</v>
      </c>
      <c r="D37" s="21">
        <f>D38+D40</f>
        <v>5862471.53</v>
      </c>
      <c r="E37" s="18"/>
      <c r="F37" s="18"/>
      <c r="G37" s="18"/>
      <c r="H37" s="22">
        <f t="shared" si="0"/>
        <v>86.08594505078588</v>
      </c>
    </row>
    <row r="38" spans="1:8" ht="51" customHeight="1">
      <c r="A38" s="19" t="s">
        <v>133</v>
      </c>
      <c r="B38" s="20" t="s">
        <v>347</v>
      </c>
      <c r="C38" s="21">
        <f>C39</f>
        <v>6809457.54</v>
      </c>
      <c r="D38" s="21">
        <f>D39</f>
        <v>5861907.38</v>
      </c>
      <c r="E38" s="18"/>
      <c r="F38" s="18"/>
      <c r="G38" s="18"/>
      <c r="H38" s="22">
        <f t="shared" si="0"/>
        <v>86.08479229903531</v>
      </c>
    </row>
    <row r="39" spans="1:8" ht="51" customHeight="1">
      <c r="A39" s="37" t="s">
        <v>19</v>
      </c>
      <c r="B39" s="20" t="s">
        <v>348</v>
      </c>
      <c r="C39" s="27">
        <v>6809457.54</v>
      </c>
      <c r="D39" s="25">
        <v>5861907.38</v>
      </c>
      <c r="E39" s="18"/>
      <c r="F39" s="18"/>
      <c r="G39" s="18"/>
      <c r="H39" s="22">
        <f t="shared" si="0"/>
        <v>86.08479229903531</v>
      </c>
    </row>
    <row r="40" spans="1:8" ht="81.75" customHeight="1">
      <c r="A40" s="19" t="s">
        <v>192</v>
      </c>
      <c r="B40" s="34" t="s">
        <v>193</v>
      </c>
      <c r="C40" s="27">
        <f>C41</f>
        <v>564.15</v>
      </c>
      <c r="D40" s="27">
        <f>D41</f>
        <v>564.15</v>
      </c>
      <c r="E40" s="18"/>
      <c r="F40" s="18"/>
      <c r="G40" s="18"/>
      <c r="H40" s="22">
        <f t="shared" si="0"/>
        <v>100</v>
      </c>
    </row>
    <row r="41" spans="1:8" ht="77.25" customHeight="1">
      <c r="A41" s="19" t="s">
        <v>258</v>
      </c>
      <c r="B41" s="35" t="s">
        <v>193</v>
      </c>
      <c r="C41" s="27">
        <v>564.15</v>
      </c>
      <c r="D41" s="25">
        <v>564.15</v>
      </c>
      <c r="E41" s="18"/>
      <c r="F41" s="18"/>
      <c r="G41" s="18"/>
      <c r="H41" s="22">
        <f t="shared" si="0"/>
        <v>100</v>
      </c>
    </row>
    <row r="42" spans="1:8" ht="41.25" customHeight="1">
      <c r="A42" s="19" t="s">
        <v>73</v>
      </c>
      <c r="B42" s="20" t="s">
        <v>21</v>
      </c>
      <c r="C42" s="21">
        <f>C43</f>
        <v>2000</v>
      </c>
      <c r="D42" s="21">
        <f>D43</f>
        <v>1553.11</v>
      </c>
      <c r="E42" s="18"/>
      <c r="F42" s="18"/>
      <c r="G42" s="18"/>
      <c r="H42" s="22">
        <f t="shared" si="0"/>
        <v>77.6555</v>
      </c>
    </row>
    <row r="43" spans="1:8" ht="33.75" customHeight="1">
      <c r="A43" s="19" t="s">
        <v>146</v>
      </c>
      <c r="B43" s="20" t="s">
        <v>21</v>
      </c>
      <c r="C43" s="21">
        <f>C44</f>
        <v>2000</v>
      </c>
      <c r="D43" s="21">
        <f>D44</f>
        <v>1553.11</v>
      </c>
      <c r="E43" s="18"/>
      <c r="F43" s="18"/>
      <c r="G43" s="18"/>
      <c r="H43" s="22">
        <f t="shared" si="0"/>
        <v>77.6555</v>
      </c>
    </row>
    <row r="44" spans="1:8" ht="33" customHeight="1">
      <c r="A44" s="19" t="s">
        <v>20</v>
      </c>
      <c r="B44" s="20" t="s">
        <v>21</v>
      </c>
      <c r="C44" s="21">
        <v>2000</v>
      </c>
      <c r="D44" s="25">
        <v>1553.11</v>
      </c>
      <c r="E44" s="18"/>
      <c r="F44" s="18"/>
      <c r="G44" s="18"/>
      <c r="H44" s="22">
        <f t="shared" si="0"/>
        <v>77.6555</v>
      </c>
    </row>
    <row r="45" spans="1:8" ht="52.5" customHeight="1">
      <c r="A45" s="38" t="s">
        <v>194</v>
      </c>
      <c r="B45" s="34" t="s">
        <v>195</v>
      </c>
      <c r="C45" s="39">
        <f>C47</f>
        <v>54762</v>
      </c>
      <c r="D45" s="39">
        <f>D47</f>
        <v>65569</v>
      </c>
      <c r="E45" s="18"/>
      <c r="F45" s="18"/>
      <c r="G45" s="18"/>
      <c r="H45" s="22">
        <f t="shared" si="0"/>
        <v>119.73448741828274</v>
      </c>
    </row>
    <row r="46" spans="1:8" ht="84.75" customHeight="1">
      <c r="A46" s="19" t="s">
        <v>259</v>
      </c>
      <c r="B46" s="35" t="s">
        <v>276</v>
      </c>
      <c r="C46" s="21">
        <f>C47</f>
        <v>54762</v>
      </c>
      <c r="D46" s="21">
        <f>D47</f>
        <v>65569</v>
      </c>
      <c r="E46" s="18"/>
      <c r="F46" s="18"/>
      <c r="G46" s="18"/>
      <c r="H46" s="22">
        <f t="shared" si="0"/>
        <v>119.73448741828274</v>
      </c>
    </row>
    <row r="47" spans="1:8" ht="85.5" customHeight="1">
      <c r="A47" s="19" t="s">
        <v>260</v>
      </c>
      <c r="B47" s="35" t="s">
        <v>277</v>
      </c>
      <c r="C47" s="21">
        <v>54762</v>
      </c>
      <c r="D47" s="25">
        <v>65569</v>
      </c>
      <c r="E47" s="18"/>
      <c r="F47" s="18"/>
      <c r="G47" s="18"/>
      <c r="H47" s="22">
        <f t="shared" si="0"/>
        <v>119.73448741828274</v>
      </c>
    </row>
    <row r="48" spans="1:8" ht="24" customHeight="1">
      <c r="A48" s="40" t="s">
        <v>196</v>
      </c>
      <c r="B48" s="41" t="s">
        <v>199</v>
      </c>
      <c r="C48" s="16">
        <f>C49</f>
        <v>0.03</v>
      </c>
      <c r="D48" s="16">
        <f>D49</f>
        <v>0.33</v>
      </c>
      <c r="E48" s="16">
        <f>E49</f>
        <v>0</v>
      </c>
      <c r="F48" s="16">
        <f>F49</f>
        <v>0</v>
      </c>
      <c r="G48" s="16">
        <f>G49</f>
        <v>0</v>
      </c>
      <c r="H48" s="17">
        <f t="shared" si="0"/>
        <v>1100.0000000000002</v>
      </c>
    </row>
    <row r="49" spans="1:8" ht="38.25" customHeight="1">
      <c r="A49" s="19" t="s">
        <v>200</v>
      </c>
      <c r="B49" s="20" t="s">
        <v>201</v>
      </c>
      <c r="C49" s="21">
        <f>C50</f>
        <v>0.03</v>
      </c>
      <c r="D49" s="21">
        <f>D50</f>
        <v>0.33</v>
      </c>
      <c r="E49" s="18"/>
      <c r="F49" s="18"/>
      <c r="G49" s="18"/>
      <c r="H49" s="22">
        <f t="shared" si="0"/>
        <v>1100.0000000000002</v>
      </c>
    </row>
    <row r="50" spans="1:8" ht="99.75" customHeight="1">
      <c r="A50" s="19" t="s">
        <v>197</v>
      </c>
      <c r="B50" s="20" t="s">
        <v>202</v>
      </c>
      <c r="C50" s="21">
        <f>C51</f>
        <v>0.03</v>
      </c>
      <c r="D50" s="21">
        <f>D51</f>
        <v>0.33</v>
      </c>
      <c r="E50" s="21">
        <f>E51</f>
        <v>0</v>
      </c>
      <c r="F50" s="21">
        <f>F51</f>
        <v>0</v>
      </c>
      <c r="G50" s="21">
        <f>G51</f>
        <v>0</v>
      </c>
      <c r="H50" s="22">
        <f t="shared" si="0"/>
        <v>1100.0000000000002</v>
      </c>
    </row>
    <row r="51" spans="1:8" ht="99" customHeight="1">
      <c r="A51" s="19" t="s">
        <v>198</v>
      </c>
      <c r="B51" s="20" t="s">
        <v>202</v>
      </c>
      <c r="C51" s="21">
        <v>0.03</v>
      </c>
      <c r="D51" s="25">
        <v>0.33</v>
      </c>
      <c r="E51" s="18"/>
      <c r="F51" s="18"/>
      <c r="G51" s="18"/>
      <c r="H51" s="22">
        <f t="shared" si="0"/>
        <v>1100.0000000000002</v>
      </c>
    </row>
    <row r="52" spans="1:8" ht="33" customHeight="1">
      <c r="A52" s="14" t="s">
        <v>22</v>
      </c>
      <c r="B52" s="36" t="s">
        <v>349</v>
      </c>
      <c r="C52" s="16">
        <f>C55+C58</f>
        <v>1010000</v>
      </c>
      <c r="D52" s="16">
        <f>D55+D58</f>
        <v>1031717.5</v>
      </c>
      <c r="E52" s="18"/>
      <c r="F52" s="18"/>
      <c r="G52" s="18"/>
      <c r="H52" s="17">
        <f t="shared" si="0"/>
        <v>102.15024752475247</v>
      </c>
    </row>
    <row r="53" spans="1:8" ht="72.75" customHeight="1">
      <c r="A53" s="19" t="s">
        <v>132</v>
      </c>
      <c r="B53" s="20" t="s">
        <v>278</v>
      </c>
      <c r="C53" s="24">
        <f>C54</f>
        <v>980000</v>
      </c>
      <c r="D53" s="24">
        <f>D54</f>
        <v>1001717.5</v>
      </c>
      <c r="E53" s="18"/>
      <c r="F53" s="18"/>
      <c r="G53" s="18"/>
      <c r="H53" s="22">
        <f t="shared" si="0"/>
        <v>102.21607142857142</v>
      </c>
    </row>
    <row r="54" spans="1:8" ht="102.75" customHeight="1">
      <c r="A54" s="42" t="s">
        <v>134</v>
      </c>
      <c r="B54" s="43" t="s">
        <v>279</v>
      </c>
      <c r="C54" s="24">
        <f>C55</f>
        <v>980000</v>
      </c>
      <c r="D54" s="24">
        <f>D55</f>
        <v>1001717.5</v>
      </c>
      <c r="E54" s="18"/>
      <c r="F54" s="18"/>
      <c r="G54" s="18"/>
      <c r="H54" s="22">
        <f t="shared" si="0"/>
        <v>102.21607142857142</v>
      </c>
    </row>
    <row r="55" spans="1:8" ht="100.5" customHeight="1">
      <c r="A55" s="42" t="s">
        <v>23</v>
      </c>
      <c r="B55" s="43" t="s">
        <v>350</v>
      </c>
      <c r="C55" s="24">
        <v>980000</v>
      </c>
      <c r="D55" s="25">
        <v>1001717.5</v>
      </c>
      <c r="E55" s="18"/>
      <c r="F55" s="18"/>
      <c r="G55" s="18"/>
      <c r="H55" s="22">
        <f t="shared" si="0"/>
        <v>102.21607142857142</v>
      </c>
    </row>
    <row r="56" spans="1:8" ht="66.75" customHeight="1">
      <c r="A56" s="19" t="s">
        <v>24</v>
      </c>
      <c r="B56" s="20" t="s">
        <v>104</v>
      </c>
      <c r="C56" s="27">
        <f>C57</f>
        <v>30000</v>
      </c>
      <c r="D56" s="27">
        <f>D57</f>
        <v>30000</v>
      </c>
      <c r="E56" s="18"/>
      <c r="F56" s="18"/>
      <c r="G56" s="18"/>
      <c r="H56" s="22">
        <f t="shared" si="0"/>
        <v>100</v>
      </c>
    </row>
    <row r="57" spans="1:8" ht="63">
      <c r="A57" s="19" t="s">
        <v>135</v>
      </c>
      <c r="B57" s="23" t="s">
        <v>152</v>
      </c>
      <c r="C57" s="27">
        <f>C58</f>
        <v>30000</v>
      </c>
      <c r="D57" s="27">
        <f>D58</f>
        <v>30000</v>
      </c>
      <c r="E57" s="18"/>
      <c r="F57" s="18"/>
      <c r="G57" s="18"/>
      <c r="H57" s="22">
        <f t="shared" si="0"/>
        <v>100</v>
      </c>
    </row>
    <row r="58" spans="1:8" ht="56.25" customHeight="1">
      <c r="A58" s="19" t="s">
        <v>175</v>
      </c>
      <c r="B58" s="23" t="s">
        <v>152</v>
      </c>
      <c r="C58" s="27">
        <v>30000</v>
      </c>
      <c r="D58" s="25">
        <v>30000</v>
      </c>
      <c r="E58" s="18"/>
      <c r="F58" s="18"/>
      <c r="G58" s="18"/>
      <c r="H58" s="22">
        <f t="shared" si="0"/>
        <v>100</v>
      </c>
    </row>
    <row r="59" spans="1:8" ht="105" customHeight="1">
      <c r="A59" s="40" t="s">
        <v>203</v>
      </c>
      <c r="B59" s="44" t="s">
        <v>280</v>
      </c>
      <c r="C59" s="30">
        <f>C60+C63+C69+C72</f>
        <v>1165.9</v>
      </c>
      <c r="D59" s="30">
        <f>D60+D63+D69+D72</f>
        <v>1269.14</v>
      </c>
      <c r="E59" s="18"/>
      <c r="F59" s="18"/>
      <c r="G59" s="18"/>
      <c r="H59" s="17">
        <f t="shared" si="0"/>
        <v>108.85496183206106</v>
      </c>
    </row>
    <row r="60" spans="1:8" ht="56.25" customHeight="1">
      <c r="A60" s="19" t="s">
        <v>204</v>
      </c>
      <c r="B60" s="23" t="s">
        <v>205</v>
      </c>
      <c r="C60" s="27">
        <f>C61</f>
        <v>1094</v>
      </c>
      <c r="D60" s="27">
        <f>D61</f>
        <v>1094</v>
      </c>
      <c r="E60" s="18"/>
      <c r="F60" s="18"/>
      <c r="G60" s="18"/>
      <c r="H60" s="22">
        <f t="shared" si="0"/>
        <v>100</v>
      </c>
    </row>
    <row r="61" spans="1:8" ht="81.75" customHeight="1">
      <c r="A61" s="19" t="s">
        <v>206</v>
      </c>
      <c r="B61" s="23" t="s">
        <v>207</v>
      </c>
      <c r="C61" s="27">
        <f>C62</f>
        <v>1094</v>
      </c>
      <c r="D61" s="27">
        <f>D62</f>
        <v>1094</v>
      </c>
      <c r="E61" s="18"/>
      <c r="F61" s="18"/>
      <c r="G61" s="18"/>
      <c r="H61" s="22">
        <f t="shared" si="0"/>
        <v>100</v>
      </c>
    </row>
    <row r="62" spans="1:8" ht="81.75" customHeight="1">
      <c r="A62" s="19" t="s">
        <v>208</v>
      </c>
      <c r="B62" s="23" t="s">
        <v>207</v>
      </c>
      <c r="C62" s="27">
        <v>1094</v>
      </c>
      <c r="D62" s="25">
        <v>1094</v>
      </c>
      <c r="E62" s="18"/>
      <c r="F62" s="18"/>
      <c r="G62" s="18"/>
      <c r="H62" s="22">
        <f t="shared" si="0"/>
        <v>100</v>
      </c>
    </row>
    <row r="63" spans="1:8" ht="30" customHeight="1">
      <c r="A63" s="19" t="s">
        <v>209</v>
      </c>
      <c r="B63" s="23" t="s">
        <v>210</v>
      </c>
      <c r="C63" s="27">
        <f>C64+C66</f>
        <v>59.52</v>
      </c>
      <c r="D63" s="27">
        <f>D64+D66</f>
        <v>59.52</v>
      </c>
      <c r="E63" s="18"/>
      <c r="F63" s="18"/>
      <c r="G63" s="18"/>
      <c r="H63" s="22">
        <f t="shared" si="0"/>
        <v>100</v>
      </c>
    </row>
    <row r="64" spans="1:8" ht="27" customHeight="1">
      <c r="A64" s="19" t="s">
        <v>211</v>
      </c>
      <c r="B64" s="45" t="s">
        <v>212</v>
      </c>
      <c r="C64" s="27">
        <f>C65</f>
        <v>59.14</v>
      </c>
      <c r="D64" s="27">
        <f>D65</f>
        <v>59.14</v>
      </c>
      <c r="E64" s="18"/>
      <c r="F64" s="18"/>
      <c r="G64" s="18"/>
      <c r="H64" s="22">
        <f t="shared" si="0"/>
        <v>100</v>
      </c>
    </row>
    <row r="65" spans="1:8" ht="36.75" customHeight="1">
      <c r="A65" s="19" t="s">
        <v>213</v>
      </c>
      <c r="B65" s="46" t="s">
        <v>212</v>
      </c>
      <c r="C65" s="27">
        <v>59.14</v>
      </c>
      <c r="D65" s="25">
        <v>59.14</v>
      </c>
      <c r="E65" s="18"/>
      <c r="F65" s="18"/>
      <c r="G65" s="18"/>
      <c r="H65" s="22">
        <f t="shared" si="0"/>
        <v>100</v>
      </c>
    </row>
    <row r="66" spans="1:8" ht="52.5" customHeight="1">
      <c r="A66" s="19" t="s">
        <v>214</v>
      </c>
      <c r="B66" s="23" t="s">
        <v>215</v>
      </c>
      <c r="C66" s="27">
        <f>C67</f>
        <v>0.38</v>
      </c>
      <c r="D66" s="27">
        <f>D67</f>
        <v>0.38</v>
      </c>
      <c r="E66" s="18"/>
      <c r="F66" s="18"/>
      <c r="G66" s="18"/>
      <c r="H66" s="22">
        <f t="shared" si="0"/>
        <v>100</v>
      </c>
    </row>
    <row r="67" spans="1:8" ht="81.75" customHeight="1">
      <c r="A67" s="19" t="s">
        <v>217</v>
      </c>
      <c r="B67" s="23" t="s">
        <v>216</v>
      </c>
      <c r="C67" s="27">
        <f>C68</f>
        <v>0.38</v>
      </c>
      <c r="D67" s="27">
        <f>D68</f>
        <v>0.38</v>
      </c>
      <c r="E67" s="18"/>
      <c r="F67" s="18"/>
      <c r="G67" s="18"/>
      <c r="H67" s="22">
        <f t="shared" si="0"/>
        <v>100</v>
      </c>
    </row>
    <row r="68" spans="1:8" ht="81.75" customHeight="1">
      <c r="A68" s="19" t="s">
        <v>218</v>
      </c>
      <c r="B68" s="23" t="s">
        <v>216</v>
      </c>
      <c r="C68" s="27">
        <v>0.38</v>
      </c>
      <c r="D68" s="25">
        <v>0.38</v>
      </c>
      <c r="E68" s="18"/>
      <c r="F68" s="18"/>
      <c r="G68" s="18"/>
      <c r="H68" s="22">
        <f t="shared" si="0"/>
        <v>100</v>
      </c>
    </row>
    <row r="69" spans="1:8" ht="63.75" customHeight="1">
      <c r="A69" s="19" t="s">
        <v>220</v>
      </c>
      <c r="B69" s="23" t="s">
        <v>219</v>
      </c>
      <c r="C69" s="27">
        <f>C70</f>
        <v>12.23</v>
      </c>
      <c r="D69" s="27">
        <f>D70</f>
        <v>14.68</v>
      </c>
      <c r="E69" s="18"/>
      <c r="F69" s="18"/>
      <c r="G69" s="18"/>
      <c r="H69" s="22">
        <f t="shared" si="0"/>
        <v>120.03270645952576</v>
      </c>
    </row>
    <row r="70" spans="1:8" ht="27" customHeight="1">
      <c r="A70" s="19" t="s">
        <v>221</v>
      </c>
      <c r="B70" s="23" t="s">
        <v>222</v>
      </c>
      <c r="C70" s="27">
        <f>C71</f>
        <v>12.23</v>
      </c>
      <c r="D70" s="27">
        <f>D71</f>
        <v>14.68</v>
      </c>
      <c r="E70" s="18"/>
      <c r="F70" s="18"/>
      <c r="G70" s="18"/>
      <c r="H70" s="22">
        <f t="shared" si="0"/>
        <v>120.03270645952576</v>
      </c>
    </row>
    <row r="71" spans="1:8" ht="24" customHeight="1">
      <c r="A71" s="19" t="s">
        <v>223</v>
      </c>
      <c r="B71" s="23" t="s">
        <v>222</v>
      </c>
      <c r="C71" s="27">
        <v>12.23</v>
      </c>
      <c r="D71" s="25">
        <v>14.68</v>
      </c>
      <c r="E71" s="18"/>
      <c r="F71" s="18"/>
      <c r="G71" s="18"/>
      <c r="H71" s="22">
        <f t="shared" si="0"/>
        <v>120.03270645952576</v>
      </c>
    </row>
    <row r="72" spans="1:8" ht="46.5" customHeight="1">
      <c r="A72" s="19" t="s">
        <v>261</v>
      </c>
      <c r="B72" s="35" t="s">
        <v>281</v>
      </c>
      <c r="C72" s="27">
        <f>C73+C76</f>
        <v>0.15000000000000002</v>
      </c>
      <c r="D72" s="27">
        <f>D73+D76</f>
        <v>100.94</v>
      </c>
      <c r="E72" s="18"/>
      <c r="F72" s="18"/>
      <c r="G72" s="18"/>
      <c r="H72" s="22">
        <f t="shared" si="0"/>
        <v>67293.33333333331</v>
      </c>
    </row>
    <row r="73" spans="1:8" ht="103.5" customHeight="1">
      <c r="A73" s="19" t="s">
        <v>262</v>
      </c>
      <c r="B73" s="35" t="s">
        <v>282</v>
      </c>
      <c r="C73" s="27">
        <f>C74</f>
        <v>0.1</v>
      </c>
      <c r="D73" s="27">
        <f>D74</f>
        <v>97.42</v>
      </c>
      <c r="E73" s="18"/>
      <c r="F73" s="18"/>
      <c r="G73" s="18"/>
      <c r="H73" s="22">
        <f t="shared" si="0"/>
        <v>97420</v>
      </c>
    </row>
    <row r="74" spans="1:8" ht="132" customHeight="1">
      <c r="A74" s="19" t="s">
        <v>263</v>
      </c>
      <c r="B74" s="35" t="s">
        <v>283</v>
      </c>
      <c r="C74" s="27">
        <f>C75</f>
        <v>0.1</v>
      </c>
      <c r="D74" s="27">
        <f>D75</f>
        <v>97.42</v>
      </c>
      <c r="E74" s="18"/>
      <c r="F74" s="18"/>
      <c r="G74" s="18"/>
      <c r="H74" s="22">
        <f t="shared" si="0"/>
        <v>97420</v>
      </c>
    </row>
    <row r="75" spans="1:8" ht="132" customHeight="1">
      <c r="A75" s="19" t="s">
        <v>264</v>
      </c>
      <c r="B75" s="35" t="s">
        <v>283</v>
      </c>
      <c r="C75" s="27">
        <v>0.1</v>
      </c>
      <c r="D75" s="25">
        <v>97.42</v>
      </c>
      <c r="E75" s="18"/>
      <c r="F75" s="18"/>
      <c r="G75" s="18"/>
      <c r="H75" s="22">
        <f t="shared" si="0"/>
        <v>97420</v>
      </c>
    </row>
    <row r="76" spans="1:8" ht="30" customHeight="1">
      <c r="A76" s="19" t="s">
        <v>265</v>
      </c>
      <c r="B76" s="23" t="s">
        <v>284</v>
      </c>
      <c r="C76" s="27">
        <f>C77</f>
        <v>0.05</v>
      </c>
      <c r="D76" s="27">
        <f>D77</f>
        <v>3.52</v>
      </c>
      <c r="E76" s="18"/>
      <c r="F76" s="18"/>
      <c r="G76" s="18"/>
      <c r="H76" s="22">
        <f t="shared" si="0"/>
        <v>7039.999999999999</v>
      </c>
    </row>
    <row r="77" spans="1:8" ht="54.75" customHeight="1">
      <c r="A77" s="19" t="s">
        <v>266</v>
      </c>
      <c r="B77" s="23" t="s">
        <v>285</v>
      </c>
      <c r="C77" s="27">
        <f>C78</f>
        <v>0.05</v>
      </c>
      <c r="D77" s="27">
        <f>D78</f>
        <v>3.52</v>
      </c>
      <c r="E77" s="18"/>
      <c r="F77" s="18"/>
      <c r="G77" s="18"/>
      <c r="H77" s="22">
        <f t="shared" si="0"/>
        <v>7039.999999999999</v>
      </c>
    </row>
    <row r="78" spans="1:8" ht="59.25" customHeight="1">
      <c r="A78" s="19" t="s">
        <v>267</v>
      </c>
      <c r="B78" s="23" t="s">
        <v>286</v>
      </c>
      <c r="C78" s="27">
        <v>0.05</v>
      </c>
      <c r="D78" s="25">
        <v>3.52</v>
      </c>
      <c r="E78" s="18"/>
      <c r="F78" s="18"/>
      <c r="G78" s="18"/>
      <c r="H78" s="22">
        <f t="shared" si="0"/>
        <v>7039.999999999999</v>
      </c>
    </row>
    <row r="79" spans="1:8" ht="116.25" customHeight="1">
      <c r="A79" s="14" t="s">
        <v>25</v>
      </c>
      <c r="B79" s="36" t="s">
        <v>287</v>
      </c>
      <c r="C79" s="16">
        <f>C80</f>
        <v>2599789.48</v>
      </c>
      <c r="D79" s="16">
        <f>D80</f>
        <v>2666451.57</v>
      </c>
      <c r="E79" s="18"/>
      <c r="F79" s="18"/>
      <c r="G79" s="18"/>
      <c r="H79" s="17">
        <f t="shared" si="0"/>
        <v>102.5641341544316</v>
      </c>
    </row>
    <row r="80" spans="1:8" ht="195" customHeight="1">
      <c r="A80" s="19" t="s">
        <v>26</v>
      </c>
      <c r="B80" s="23" t="s">
        <v>351</v>
      </c>
      <c r="C80" s="24">
        <f>C81+C86+C89</f>
        <v>2599789.48</v>
      </c>
      <c r="D80" s="24">
        <f>D81+D86+D89</f>
        <v>2666451.57</v>
      </c>
      <c r="E80" s="18"/>
      <c r="F80" s="18"/>
      <c r="G80" s="18"/>
      <c r="H80" s="22">
        <f aca="true" t="shared" si="1" ref="H80:H143">D80/C80*100</f>
        <v>102.5641341544316</v>
      </c>
    </row>
    <row r="81" spans="1:8" ht="132.75" customHeight="1">
      <c r="A81" s="19" t="s">
        <v>56</v>
      </c>
      <c r="B81" s="23" t="s">
        <v>288</v>
      </c>
      <c r="C81" s="27">
        <f>C82+C84</f>
        <v>2068300</v>
      </c>
      <c r="D81" s="27">
        <f>D82+D84</f>
        <v>2149402.36</v>
      </c>
      <c r="E81" s="18"/>
      <c r="F81" s="18"/>
      <c r="G81" s="18"/>
      <c r="H81" s="22">
        <f t="shared" si="1"/>
        <v>103.92120872213894</v>
      </c>
    </row>
    <row r="82" spans="1:8" ht="167.25" customHeight="1">
      <c r="A82" s="19" t="s">
        <v>147</v>
      </c>
      <c r="B82" s="23" t="s">
        <v>153</v>
      </c>
      <c r="C82" s="27">
        <f>C83</f>
        <v>649300</v>
      </c>
      <c r="D82" s="27">
        <f>D83</f>
        <v>666843.89</v>
      </c>
      <c r="E82" s="18"/>
      <c r="F82" s="18"/>
      <c r="G82" s="18"/>
      <c r="H82" s="22">
        <f t="shared" si="1"/>
        <v>102.70196981364548</v>
      </c>
    </row>
    <row r="83" spans="1:8" ht="162" customHeight="1">
      <c r="A83" s="19" t="s">
        <v>27</v>
      </c>
      <c r="B83" s="35" t="s">
        <v>154</v>
      </c>
      <c r="C83" s="27">
        <v>649300</v>
      </c>
      <c r="D83" s="25">
        <v>666843.89</v>
      </c>
      <c r="E83" s="18"/>
      <c r="F83" s="18"/>
      <c r="G83" s="18"/>
      <c r="H83" s="22">
        <f t="shared" si="1"/>
        <v>102.70196981364548</v>
      </c>
    </row>
    <row r="84" spans="1:8" ht="160.5" customHeight="1">
      <c r="A84" s="19" t="s">
        <v>155</v>
      </c>
      <c r="B84" s="47" t="s">
        <v>289</v>
      </c>
      <c r="C84" s="27">
        <f>C85</f>
        <v>1419000</v>
      </c>
      <c r="D84" s="27">
        <f>D85</f>
        <v>1482558.47</v>
      </c>
      <c r="E84" s="18"/>
      <c r="F84" s="18"/>
      <c r="G84" s="18"/>
      <c r="H84" s="22">
        <f t="shared" si="1"/>
        <v>104.47910288935871</v>
      </c>
    </row>
    <row r="85" spans="1:8" ht="166.5" customHeight="1">
      <c r="A85" s="19" t="s">
        <v>156</v>
      </c>
      <c r="B85" s="47" t="s">
        <v>290</v>
      </c>
      <c r="C85" s="27">
        <v>1419000</v>
      </c>
      <c r="D85" s="25">
        <v>1482558.47</v>
      </c>
      <c r="E85" s="18"/>
      <c r="F85" s="18"/>
      <c r="G85" s="18"/>
      <c r="H85" s="22">
        <f t="shared" si="1"/>
        <v>104.47910288935871</v>
      </c>
    </row>
    <row r="86" spans="1:8" ht="162" customHeight="1">
      <c r="A86" s="19" t="s">
        <v>113</v>
      </c>
      <c r="B86" s="23" t="s">
        <v>106</v>
      </c>
      <c r="C86" s="27">
        <f>C87</f>
        <v>260597.06</v>
      </c>
      <c r="D86" s="27">
        <f>D87</f>
        <v>260597.06</v>
      </c>
      <c r="E86" s="18"/>
      <c r="F86" s="18"/>
      <c r="G86" s="18"/>
      <c r="H86" s="22">
        <f t="shared" si="1"/>
        <v>100</v>
      </c>
    </row>
    <row r="87" spans="1:8" ht="156.75" customHeight="1">
      <c r="A87" s="19" t="s">
        <v>136</v>
      </c>
      <c r="B87" s="23" t="s">
        <v>107</v>
      </c>
      <c r="C87" s="27">
        <f>C88</f>
        <v>260597.06</v>
      </c>
      <c r="D87" s="27">
        <f>D88</f>
        <v>260597.06</v>
      </c>
      <c r="E87" s="18"/>
      <c r="F87" s="18"/>
      <c r="G87" s="18"/>
      <c r="H87" s="22">
        <f t="shared" si="1"/>
        <v>100</v>
      </c>
    </row>
    <row r="88" spans="1:8" ht="164.25" customHeight="1">
      <c r="A88" s="19" t="s">
        <v>105</v>
      </c>
      <c r="B88" s="23" t="s">
        <v>107</v>
      </c>
      <c r="C88" s="27">
        <v>260597.06</v>
      </c>
      <c r="D88" s="25">
        <v>260597.06</v>
      </c>
      <c r="E88" s="18"/>
      <c r="F88" s="18"/>
      <c r="G88" s="18"/>
      <c r="H88" s="22">
        <f t="shared" si="1"/>
        <v>100</v>
      </c>
    </row>
    <row r="89" spans="1:8" ht="174" customHeight="1">
      <c r="A89" s="19" t="s">
        <v>57</v>
      </c>
      <c r="B89" s="23" t="s">
        <v>352</v>
      </c>
      <c r="C89" s="48">
        <f>C90</f>
        <v>270892.42</v>
      </c>
      <c r="D89" s="48">
        <f>D90</f>
        <v>256452.15</v>
      </c>
      <c r="E89" s="18"/>
      <c r="F89" s="18"/>
      <c r="G89" s="18"/>
      <c r="H89" s="22">
        <f t="shared" si="1"/>
        <v>94.66937096283462</v>
      </c>
    </row>
    <row r="90" spans="1:8" ht="147.75" customHeight="1">
      <c r="A90" s="19" t="s">
        <v>137</v>
      </c>
      <c r="B90" s="23" t="s">
        <v>353</v>
      </c>
      <c r="C90" s="48">
        <f>C91</f>
        <v>270892.42</v>
      </c>
      <c r="D90" s="48">
        <f>D91</f>
        <v>256452.15</v>
      </c>
      <c r="E90" s="18"/>
      <c r="F90" s="18"/>
      <c r="G90" s="18"/>
      <c r="H90" s="22">
        <f t="shared" si="1"/>
        <v>94.66937096283462</v>
      </c>
    </row>
    <row r="91" spans="1:8" ht="147" customHeight="1">
      <c r="A91" s="19" t="s">
        <v>28</v>
      </c>
      <c r="B91" s="23" t="s">
        <v>354</v>
      </c>
      <c r="C91" s="48">
        <v>270892.42</v>
      </c>
      <c r="D91" s="25">
        <v>256452.15</v>
      </c>
      <c r="E91" s="18"/>
      <c r="F91" s="18"/>
      <c r="G91" s="18"/>
      <c r="H91" s="22">
        <f t="shared" si="1"/>
        <v>94.66937096283462</v>
      </c>
    </row>
    <row r="92" spans="1:8" ht="54" customHeight="1">
      <c r="A92" s="14" t="s">
        <v>29</v>
      </c>
      <c r="B92" s="36" t="s">
        <v>74</v>
      </c>
      <c r="C92" s="16">
        <f>C93</f>
        <v>307930</v>
      </c>
      <c r="D92" s="16">
        <f>D93</f>
        <v>317930.88</v>
      </c>
      <c r="E92" s="18"/>
      <c r="F92" s="18"/>
      <c r="G92" s="18"/>
      <c r="H92" s="17">
        <f t="shared" si="1"/>
        <v>103.24777709219629</v>
      </c>
    </row>
    <row r="93" spans="1:8" ht="36.75" customHeight="1">
      <c r="A93" s="19" t="s">
        <v>58</v>
      </c>
      <c r="B93" s="20" t="s">
        <v>59</v>
      </c>
      <c r="C93" s="21">
        <f>C94+C98+C100+C96</f>
        <v>307930</v>
      </c>
      <c r="D93" s="21">
        <f>D94+D98+D100+D96</f>
        <v>317930.88</v>
      </c>
      <c r="E93" s="18"/>
      <c r="F93" s="18"/>
      <c r="G93" s="18"/>
      <c r="H93" s="22">
        <f t="shared" si="1"/>
        <v>103.24777709219629</v>
      </c>
    </row>
    <row r="94" spans="1:8" ht="51.75" customHeight="1">
      <c r="A94" s="19" t="s">
        <v>138</v>
      </c>
      <c r="B94" s="20" t="s">
        <v>31</v>
      </c>
      <c r="C94" s="21">
        <f>C95</f>
        <v>65481.35</v>
      </c>
      <c r="D94" s="21">
        <f>D95</f>
        <v>32153.83</v>
      </c>
      <c r="E94" s="18"/>
      <c r="F94" s="18"/>
      <c r="G94" s="18"/>
      <c r="H94" s="22">
        <f t="shared" si="1"/>
        <v>49.10379825706098</v>
      </c>
    </row>
    <row r="95" spans="1:8" ht="63">
      <c r="A95" s="19" t="s">
        <v>30</v>
      </c>
      <c r="B95" s="20" t="s">
        <v>31</v>
      </c>
      <c r="C95" s="24">
        <v>65481.35</v>
      </c>
      <c r="D95" s="25">
        <v>32153.83</v>
      </c>
      <c r="E95" s="18"/>
      <c r="F95" s="18"/>
      <c r="G95" s="18"/>
      <c r="H95" s="22">
        <f t="shared" si="1"/>
        <v>49.10379825706098</v>
      </c>
    </row>
    <row r="96" spans="1:8" ht="54.75" customHeight="1">
      <c r="A96" s="19" t="s">
        <v>224</v>
      </c>
      <c r="B96" s="34" t="s">
        <v>225</v>
      </c>
      <c r="C96" s="24">
        <f>C97</f>
        <v>857.5</v>
      </c>
      <c r="D96" s="24">
        <f>D97</f>
        <v>1063.9</v>
      </c>
      <c r="E96" s="24">
        <f>E97</f>
        <v>0</v>
      </c>
      <c r="F96" s="24">
        <f>F97</f>
        <v>0</v>
      </c>
      <c r="G96" s="24">
        <f>G97</f>
        <v>0</v>
      </c>
      <c r="H96" s="22">
        <f t="shared" si="1"/>
        <v>124.06997084548107</v>
      </c>
    </row>
    <row r="97" spans="1:8" ht="54" customHeight="1">
      <c r="A97" s="19" t="s">
        <v>226</v>
      </c>
      <c r="B97" s="35" t="s">
        <v>225</v>
      </c>
      <c r="C97" s="24">
        <v>857.5</v>
      </c>
      <c r="D97" s="25">
        <v>1063.9</v>
      </c>
      <c r="E97" s="18"/>
      <c r="F97" s="18"/>
      <c r="G97" s="18"/>
      <c r="H97" s="22">
        <f t="shared" si="1"/>
        <v>124.06997084548107</v>
      </c>
    </row>
    <row r="98" spans="1:8" ht="31.5">
      <c r="A98" s="19" t="s">
        <v>139</v>
      </c>
      <c r="B98" s="20" t="s">
        <v>60</v>
      </c>
      <c r="C98" s="24">
        <f>C99</f>
        <v>10375</v>
      </c>
      <c r="D98" s="24">
        <f>D99</f>
        <v>3841.33</v>
      </c>
      <c r="E98" s="18"/>
      <c r="F98" s="18"/>
      <c r="G98" s="18"/>
      <c r="H98" s="22">
        <f t="shared" si="1"/>
        <v>37.02486746987952</v>
      </c>
    </row>
    <row r="99" spans="1:8" ht="31.5">
      <c r="A99" s="19" t="s">
        <v>32</v>
      </c>
      <c r="B99" s="20" t="s">
        <v>60</v>
      </c>
      <c r="C99" s="24">
        <v>10375</v>
      </c>
      <c r="D99" s="25">
        <v>3841.33</v>
      </c>
      <c r="E99" s="18"/>
      <c r="F99" s="18"/>
      <c r="G99" s="18"/>
      <c r="H99" s="22">
        <f t="shared" si="1"/>
        <v>37.02486746987952</v>
      </c>
    </row>
    <row r="100" spans="1:8" ht="33.75" customHeight="1">
      <c r="A100" s="19" t="s">
        <v>140</v>
      </c>
      <c r="B100" s="20" t="s">
        <v>34</v>
      </c>
      <c r="C100" s="24">
        <f>C101</f>
        <v>231216.15</v>
      </c>
      <c r="D100" s="24">
        <f>D101</f>
        <v>280871.82</v>
      </c>
      <c r="E100" s="18"/>
      <c r="F100" s="18"/>
      <c r="G100" s="18"/>
      <c r="H100" s="22">
        <f t="shared" si="1"/>
        <v>121.47586576456706</v>
      </c>
    </row>
    <row r="101" spans="1:8" ht="38.25" customHeight="1">
      <c r="A101" s="19" t="s">
        <v>33</v>
      </c>
      <c r="B101" s="20" t="s">
        <v>34</v>
      </c>
      <c r="C101" s="24">
        <v>231216.15</v>
      </c>
      <c r="D101" s="25">
        <v>280871.82</v>
      </c>
      <c r="E101" s="18"/>
      <c r="F101" s="18"/>
      <c r="G101" s="18"/>
      <c r="H101" s="22">
        <f t="shared" si="1"/>
        <v>121.47586576456706</v>
      </c>
    </row>
    <row r="102" spans="1:8" ht="69" customHeight="1">
      <c r="A102" s="14" t="s">
        <v>35</v>
      </c>
      <c r="B102" s="49" t="s">
        <v>227</v>
      </c>
      <c r="C102" s="16">
        <f>C103+C108</f>
        <v>2129367.12</v>
      </c>
      <c r="D102" s="16">
        <f>D103+D108</f>
        <v>2195016.6899999995</v>
      </c>
      <c r="E102" s="18"/>
      <c r="F102" s="18"/>
      <c r="G102" s="18"/>
      <c r="H102" s="17">
        <f t="shared" si="1"/>
        <v>103.08305549491152</v>
      </c>
    </row>
    <row r="103" spans="1:8" ht="35.25" customHeight="1">
      <c r="A103" s="19" t="s">
        <v>61</v>
      </c>
      <c r="B103" s="23" t="s">
        <v>355</v>
      </c>
      <c r="C103" s="21">
        <f>C104</f>
        <v>1222000</v>
      </c>
      <c r="D103" s="21">
        <f>D104</f>
        <v>1238781.8499999999</v>
      </c>
      <c r="E103" s="18"/>
      <c r="F103" s="18"/>
      <c r="G103" s="18"/>
      <c r="H103" s="22">
        <f t="shared" si="1"/>
        <v>101.37331014729949</v>
      </c>
    </row>
    <row r="104" spans="1:8" ht="39.75" customHeight="1">
      <c r="A104" s="19" t="s">
        <v>62</v>
      </c>
      <c r="B104" s="23" t="s">
        <v>356</v>
      </c>
      <c r="C104" s="21">
        <f>C105</f>
        <v>1222000</v>
      </c>
      <c r="D104" s="21">
        <f>D105</f>
        <v>1238781.8499999999</v>
      </c>
      <c r="E104" s="18"/>
      <c r="F104" s="18"/>
      <c r="G104" s="18"/>
      <c r="H104" s="22">
        <f t="shared" si="1"/>
        <v>101.37331014729949</v>
      </c>
    </row>
    <row r="105" spans="1:8" ht="69" customHeight="1">
      <c r="A105" s="19" t="s">
        <v>36</v>
      </c>
      <c r="B105" s="23" t="s">
        <v>37</v>
      </c>
      <c r="C105" s="21">
        <f>SUM(C106:C107)</f>
        <v>1222000</v>
      </c>
      <c r="D105" s="21">
        <f>SUM(D106:D107)</f>
        <v>1238781.8499999999</v>
      </c>
      <c r="E105" s="18"/>
      <c r="F105" s="18"/>
      <c r="G105" s="18"/>
      <c r="H105" s="22">
        <f t="shared" si="1"/>
        <v>101.37331014729949</v>
      </c>
    </row>
    <row r="106" spans="1:8" ht="69" customHeight="1">
      <c r="A106" s="19" t="s">
        <v>38</v>
      </c>
      <c r="B106" s="23" t="s">
        <v>176</v>
      </c>
      <c r="C106" s="27">
        <v>22000</v>
      </c>
      <c r="D106" s="25">
        <v>22038.4</v>
      </c>
      <c r="E106" s="18"/>
      <c r="F106" s="18"/>
      <c r="G106" s="18"/>
      <c r="H106" s="22">
        <f t="shared" si="1"/>
        <v>100.17454545454547</v>
      </c>
    </row>
    <row r="107" spans="1:8" ht="69.75" customHeight="1">
      <c r="A107" s="19" t="s">
        <v>39</v>
      </c>
      <c r="B107" s="23" t="s">
        <v>40</v>
      </c>
      <c r="C107" s="27">
        <v>1200000</v>
      </c>
      <c r="D107" s="25">
        <v>1216743.45</v>
      </c>
      <c r="E107" s="18"/>
      <c r="F107" s="18"/>
      <c r="G107" s="18"/>
      <c r="H107" s="22">
        <f t="shared" si="1"/>
        <v>101.3952875</v>
      </c>
    </row>
    <row r="108" spans="1:8" ht="34.5" customHeight="1">
      <c r="A108" s="19" t="s">
        <v>148</v>
      </c>
      <c r="B108" s="20" t="s">
        <v>357</v>
      </c>
      <c r="C108" s="27">
        <f>C109</f>
        <v>907367.1199999999</v>
      </c>
      <c r="D108" s="27">
        <f>D109</f>
        <v>956234.8399999999</v>
      </c>
      <c r="E108" s="18"/>
      <c r="F108" s="18"/>
      <c r="G108" s="18"/>
      <c r="H108" s="22">
        <f t="shared" si="1"/>
        <v>105.38566131865126</v>
      </c>
    </row>
    <row r="109" spans="1:8" ht="36.75" customHeight="1">
      <c r="A109" s="50" t="s">
        <v>149</v>
      </c>
      <c r="B109" s="20" t="s">
        <v>228</v>
      </c>
      <c r="C109" s="27">
        <f>C110</f>
        <v>907367.1199999999</v>
      </c>
      <c r="D109" s="27">
        <f>D110</f>
        <v>956234.8399999999</v>
      </c>
      <c r="E109" s="18"/>
      <c r="F109" s="18"/>
      <c r="G109" s="18"/>
      <c r="H109" s="22">
        <f t="shared" si="1"/>
        <v>105.38566131865126</v>
      </c>
    </row>
    <row r="110" spans="1:8" ht="53.25" customHeight="1">
      <c r="A110" s="50" t="s">
        <v>150</v>
      </c>
      <c r="B110" s="20" t="s">
        <v>229</v>
      </c>
      <c r="C110" s="27">
        <f>C111+C112+C113+C114</f>
        <v>907367.1199999999</v>
      </c>
      <c r="D110" s="27">
        <f>D111+D112+D113+D114</f>
        <v>956234.8399999999</v>
      </c>
      <c r="E110" s="18"/>
      <c r="F110" s="18"/>
      <c r="G110" s="18"/>
      <c r="H110" s="22">
        <f t="shared" si="1"/>
        <v>105.38566131865126</v>
      </c>
    </row>
    <row r="111" spans="1:8" ht="52.5" customHeight="1">
      <c r="A111" s="50" t="s">
        <v>151</v>
      </c>
      <c r="B111" s="20" t="s">
        <v>230</v>
      </c>
      <c r="C111" s="27">
        <v>39140.46</v>
      </c>
      <c r="D111" s="25">
        <v>48452.89</v>
      </c>
      <c r="E111" s="18"/>
      <c r="F111" s="18"/>
      <c r="G111" s="18"/>
      <c r="H111" s="22">
        <f t="shared" si="1"/>
        <v>123.79233662557876</v>
      </c>
    </row>
    <row r="112" spans="1:8" ht="46.5" customHeight="1">
      <c r="A112" s="50" t="s">
        <v>177</v>
      </c>
      <c r="B112" s="20" t="s">
        <v>230</v>
      </c>
      <c r="C112" s="27">
        <v>759105.82</v>
      </c>
      <c r="D112" s="25">
        <v>759105.82</v>
      </c>
      <c r="E112" s="18"/>
      <c r="F112" s="18"/>
      <c r="G112" s="18"/>
      <c r="H112" s="22">
        <f t="shared" si="1"/>
        <v>100</v>
      </c>
    </row>
    <row r="113" spans="1:8" ht="46.5" customHeight="1">
      <c r="A113" s="50" t="s">
        <v>231</v>
      </c>
      <c r="B113" s="20" t="s">
        <v>230</v>
      </c>
      <c r="C113" s="27">
        <v>2034.32</v>
      </c>
      <c r="D113" s="25">
        <v>2034.32</v>
      </c>
      <c r="E113" s="18"/>
      <c r="F113" s="18"/>
      <c r="G113" s="18"/>
      <c r="H113" s="22">
        <f t="shared" si="1"/>
        <v>100</v>
      </c>
    </row>
    <row r="114" spans="1:8" ht="46.5" customHeight="1">
      <c r="A114" s="50" t="s">
        <v>291</v>
      </c>
      <c r="B114" s="20" t="s">
        <v>230</v>
      </c>
      <c r="C114" s="27">
        <v>107086.52</v>
      </c>
      <c r="D114" s="25">
        <v>146641.81</v>
      </c>
      <c r="E114" s="18"/>
      <c r="F114" s="18"/>
      <c r="G114" s="18"/>
      <c r="H114" s="22">
        <f t="shared" si="1"/>
        <v>136.93769299814767</v>
      </c>
    </row>
    <row r="115" spans="1:8" ht="73.5" customHeight="1">
      <c r="A115" s="14" t="s">
        <v>41</v>
      </c>
      <c r="B115" s="36" t="s">
        <v>292</v>
      </c>
      <c r="C115" s="16">
        <f>C116+C120</f>
        <v>1580696.3499999999</v>
      </c>
      <c r="D115" s="16">
        <f>D116+D120</f>
        <v>1609124.48</v>
      </c>
      <c r="E115" s="16">
        <f>E116+E120</f>
        <v>0</v>
      </c>
      <c r="F115" s="16">
        <f>F116+F120</f>
        <v>0</v>
      </c>
      <c r="G115" s="16">
        <f>G116+G120</f>
        <v>0</v>
      </c>
      <c r="H115" s="17">
        <f t="shared" si="1"/>
        <v>101.7984561044884</v>
      </c>
    </row>
    <row r="116" spans="1:8" ht="198" customHeight="1">
      <c r="A116" s="19" t="s">
        <v>42</v>
      </c>
      <c r="B116" s="23" t="s">
        <v>293</v>
      </c>
      <c r="C116" s="27">
        <f aca="true" t="shared" si="2" ref="C116:D118">C117</f>
        <v>1115760.15</v>
      </c>
      <c r="D116" s="27">
        <f t="shared" si="2"/>
        <v>1115790.15</v>
      </c>
      <c r="E116" s="18"/>
      <c r="F116" s="18"/>
      <c r="G116" s="18"/>
      <c r="H116" s="22">
        <f t="shared" si="1"/>
        <v>100.0026887499074</v>
      </c>
    </row>
    <row r="117" spans="1:8" ht="214.5" customHeight="1">
      <c r="A117" s="19" t="s">
        <v>141</v>
      </c>
      <c r="B117" s="23" t="s">
        <v>294</v>
      </c>
      <c r="C117" s="27">
        <f t="shared" si="2"/>
        <v>1115760.15</v>
      </c>
      <c r="D117" s="27">
        <f t="shared" si="2"/>
        <v>1115790.15</v>
      </c>
      <c r="E117" s="18"/>
      <c r="F117" s="18"/>
      <c r="G117" s="18"/>
      <c r="H117" s="22">
        <f t="shared" si="1"/>
        <v>100.0026887499074</v>
      </c>
    </row>
    <row r="118" spans="1:8" ht="197.25" customHeight="1">
      <c r="A118" s="19" t="s">
        <v>142</v>
      </c>
      <c r="B118" s="23" t="s">
        <v>295</v>
      </c>
      <c r="C118" s="27">
        <f t="shared" si="2"/>
        <v>1115760.15</v>
      </c>
      <c r="D118" s="27">
        <f t="shared" si="2"/>
        <v>1115790.15</v>
      </c>
      <c r="E118" s="18"/>
      <c r="F118" s="18"/>
      <c r="G118" s="18"/>
      <c r="H118" s="22">
        <f t="shared" si="1"/>
        <v>100.0026887499074</v>
      </c>
    </row>
    <row r="119" spans="1:8" ht="195.75" customHeight="1">
      <c r="A119" s="19" t="s">
        <v>43</v>
      </c>
      <c r="B119" s="23" t="s">
        <v>296</v>
      </c>
      <c r="C119" s="27">
        <v>1115760.15</v>
      </c>
      <c r="D119" s="25">
        <v>1115790.15</v>
      </c>
      <c r="E119" s="18"/>
      <c r="F119" s="18"/>
      <c r="G119" s="18"/>
      <c r="H119" s="22">
        <f t="shared" si="1"/>
        <v>100.0026887499074</v>
      </c>
    </row>
    <row r="120" spans="1:8" ht="66" customHeight="1">
      <c r="A120" s="19" t="s">
        <v>44</v>
      </c>
      <c r="B120" s="20" t="s">
        <v>297</v>
      </c>
      <c r="C120" s="24">
        <f>C121</f>
        <v>464936.2</v>
      </c>
      <c r="D120" s="24">
        <f>D121</f>
        <v>493334.32999999996</v>
      </c>
      <c r="E120" s="18"/>
      <c r="F120" s="18"/>
      <c r="G120" s="18"/>
      <c r="H120" s="22">
        <f t="shared" si="1"/>
        <v>106.10796276994563</v>
      </c>
    </row>
    <row r="121" spans="1:8" ht="70.5" customHeight="1">
      <c r="A121" s="19" t="s">
        <v>63</v>
      </c>
      <c r="B121" s="35" t="s">
        <v>358</v>
      </c>
      <c r="C121" s="24">
        <f>C122+C124</f>
        <v>464936.2</v>
      </c>
      <c r="D121" s="24">
        <f>D122+D124</f>
        <v>493334.32999999996</v>
      </c>
      <c r="E121" s="18"/>
      <c r="F121" s="18"/>
      <c r="G121" s="18"/>
      <c r="H121" s="22">
        <f t="shared" si="1"/>
        <v>106.10796276994563</v>
      </c>
    </row>
    <row r="122" spans="1:8" ht="96" customHeight="1">
      <c r="A122" s="19" t="s">
        <v>143</v>
      </c>
      <c r="B122" s="35" t="s">
        <v>298</v>
      </c>
      <c r="C122" s="24">
        <f>C123</f>
        <v>152400</v>
      </c>
      <c r="D122" s="24">
        <f>D123</f>
        <v>181045.22</v>
      </c>
      <c r="E122" s="18"/>
      <c r="F122" s="18"/>
      <c r="G122" s="18"/>
      <c r="H122" s="22">
        <f t="shared" si="1"/>
        <v>118.79607611548558</v>
      </c>
    </row>
    <row r="123" spans="1:8" ht="104.25" customHeight="1">
      <c r="A123" s="19" t="s">
        <v>45</v>
      </c>
      <c r="B123" s="35" t="s">
        <v>299</v>
      </c>
      <c r="C123" s="24">
        <v>152400</v>
      </c>
      <c r="D123" s="25">
        <v>181045.22</v>
      </c>
      <c r="E123" s="18"/>
      <c r="F123" s="18"/>
      <c r="G123" s="18"/>
      <c r="H123" s="22">
        <f t="shared" si="1"/>
        <v>118.79607611548558</v>
      </c>
    </row>
    <row r="124" spans="1:8" ht="97.5" customHeight="1">
      <c r="A124" s="19" t="s">
        <v>158</v>
      </c>
      <c r="B124" s="35" t="s">
        <v>300</v>
      </c>
      <c r="C124" s="24">
        <f>C125</f>
        <v>312536.2</v>
      </c>
      <c r="D124" s="24">
        <f>D125</f>
        <v>312289.11</v>
      </c>
      <c r="E124" s="18"/>
      <c r="F124" s="18"/>
      <c r="G124" s="18"/>
      <c r="H124" s="22">
        <f t="shared" si="1"/>
        <v>99.9209403582689</v>
      </c>
    </row>
    <row r="125" spans="1:8" ht="99" customHeight="1">
      <c r="A125" s="19" t="s">
        <v>157</v>
      </c>
      <c r="B125" s="35" t="s">
        <v>300</v>
      </c>
      <c r="C125" s="24">
        <v>312536.2</v>
      </c>
      <c r="D125" s="25">
        <v>312289.11</v>
      </c>
      <c r="E125" s="18"/>
      <c r="F125" s="18"/>
      <c r="G125" s="18"/>
      <c r="H125" s="22">
        <f t="shared" si="1"/>
        <v>99.9209403582689</v>
      </c>
    </row>
    <row r="126" spans="1:8" ht="31.5">
      <c r="A126" s="14" t="s">
        <v>46</v>
      </c>
      <c r="B126" s="36" t="s">
        <v>301</v>
      </c>
      <c r="C126" s="16">
        <f>C127+C136+C151+C149+C130+C141+C133+C143+C146</f>
        <v>1668300</v>
      </c>
      <c r="D126" s="16">
        <f>D127+D136+D151+D149+D130+D141+D133+D143+D146</f>
        <v>1724972.19</v>
      </c>
      <c r="E126" s="18"/>
      <c r="F126" s="18"/>
      <c r="G126" s="18"/>
      <c r="H126" s="17">
        <f t="shared" si="1"/>
        <v>103.39700233770903</v>
      </c>
    </row>
    <row r="127" spans="1:8" ht="47.25">
      <c r="A127" s="19" t="s">
        <v>47</v>
      </c>
      <c r="B127" s="20" t="s">
        <v>8</v>
      </c>
      <c r="C127" s="27">
        <f>C128</f>
        <v>2000</v>
      </c>
      <c r="D127" s="27">
        <f>D128</f>
        <v>1075</v>
      </c>
      <c r="E127" s="18"/>
      <c r="F127" s="18"/>
      <c r="G127" s="18"/>
      <c r="H127" s="22">
        <f t="shared" si="1"/>
        <v>53.75</v>
      </c>
    </row>
    <row r="128" spans="1:8" ht="146.25" customHeight="1">
      <c r="A128" s="19" t="s">
        <v>144</v>
      </c>
      <c r="B128" s="23" t="s">
        <v>109</v>
      </c>
      <c r="C128" s="27">
        <f>C129</f>
        <v>2000</v>
      </c>
      <c r="D128" s="27">
        <f>D129</f>
        <v>1075</v>
      </c>
      <c r="E128" s="18"/>
      <c r="F128" s="18"/>
      <c r="G128" s="18"/>
      <c r="H128" s="22">
        <f t="shared" si="1"/>
        <v>53.75</v>
      </c>
    </row>
    <row r="129" spans="1:8" ht="145.5" customHeight="1">
      <c r="A129" s="19" t="s">
        <v>108</v>
      </c>
      <c r="B129" s="23" t="s">
        <v>109</v>
      </c>
      <c r="C129" s="27">
        <v>2000</v>
      </c>
      <c r="D129" s="25">
        <v>1075</v>
      </c>
      <c r="E129" s="18"/>
      <c r="F129" s="18"/>
      <c r="G129" s="18"/>
      <c r="H129" s="22">
        <f t="shared" si="1"/>
        <v>53.75</v>
      </c>
    </row>
    <row r="130" spans="1:8" ht="131.25" customHeight="1">
      <c r="A130" s="19" t="s">
        <v>160</v>
      </c>
      <c r="B130" s="20" t="s">
        <v>159</v>
      </c>
      <c r="C130" s="27">
        <f>C131</f>
        <v>15000</v>
      </c>
      <c r="D130" s="27">
        <f>D131</f>
        <v>15038.29</v>
      </c>
      <c r="E130" s="18"/>
      <c r="F130" s="18"/>
      <c r="G130" s="18"/>
      <c r="H130" s="22">
        <f t="shared" si="1"/>
        <v>100.25526666666667</v>
      </c>
    </row>
    <row r="131" spans="1:8" ht="95.25" customHeight="1">
      <c r="A131" s="19" t="s">
        <v>162</v>
      </c>
      <c r="B131" s="20" t="s">
        <v>161</v>
      </c>
      <c r="C131" s="27">
        <f>C132</f>
        <v>15000</v>
      </c>
      <c r="D131" s="27">
        <f>D132</f>
        <v>15038.29</v>
      </c>
      <c r="E131" s="18"/>
      <c r="F131" s="18"/>
      <c r="G131" s="18"/>
      <c r="H131" s="22">
        <f t="shared" si="1"/>
        <v>100.25526666666667</v>
      </c>
    </row>
    <row r="132" spans="1:8" ht="99.75" customHeight="1">
      <c r="A132" s="19" t="s">
        <v>163</v>
      </c>
      <c r="B132" s="20" t="s">
        <v>161</v>
      </c>
      <c r="C132" s="27">
        <v>15000</v>
      </c>
      <c r="D132" s="25">
        <v>15038.29</v>
      </c>
      <c r="E132" s="18"/>
      <c r="F132" s="18"/>
      <c r="G132" s="18"/>
      <c r="H132" s="22">
        <f t="shared" si="1"/>
        <v>100.25526666666667</v>
      </c>
    </row>
    <row r="133" spans="1:8" ht="85.5" customHeight="1">
      <c r="A133" s="19" t="s">
        <v>302</v>
      </c>
      <c r="B133" s="20" t="s">
        <v>305</v>
      </c>
      <c r="C133" s="27">
        <f>C134</f>
        <v>47500</v>
      </c>
      <c r="D133" s="27">
        <f>D134</f>
        <v>47500</v>
      </c>
      <c r="E133" s="18"/>
      <c r="F133" s="18"/>
      <c r="G133" s="18"/>
      <c r="H133" s="22">
        <f t="shared" si="1"/>
        <v>100</v>
      </c>
    </row>
    <row r="134" spans="1:8" ht="117.75" customHeight="1">
      <c r="A134" s="19" t="s">
        <v>303</v>
      </c>
      <c r="B134" s="20" t="s">
        <v>306</v>
      </c>
      <c r="C134" s="27">
        <f>C135</f>
        <v>47500</v>
      </c>
      <c r="D134" s="27">
        <f>D135</f>
        <v>47500</v>
      </c>
      <c r="E134" s="18"/>
      <c r="F134" s="18"/>
      <c r="G134" s="18"/>
      <c r="H134" s="22">
        <f t="shared" si="1"/>
        <v>100</v>
      </c>
    </row>
    <row r="135" spans="1:8" ht="117.75" customHeight="1">
      <c r="A135" s="19" t="s">
        <v>304</v>
      </c>
      <c r="B135" s="20" t="s">
        <v>306</v>
      </c>
      <c r="C135" s="27">
        <v>47500</v>
      </c>
      <c r="D135" s="25">
        <v>47500</v>
      </c>
      <c r="E135" s="18"/>
      <c r="F135" s="18"/>
      <c r="G135" s="18"/>
      <c r="H135" s="22">
        <f t="shared" si="1"/>
        <v>100</v>
      </c>
    </row>
    <row r="136" spans="1:8" ht="228" customHeight="1">
      <c r="A136" s="19" t="s">
        <v>48</v>
      </c>
      <c r="B136" s="23" t="s">
        <v>84</v>
      </c>
      <c r="C136" s="21">
        <f>C139+C137</f>
        <v>102300</v>
      </c>
      <c r="D136" s="21">
        <f>D139+D137</f>
        <v>115900</v>
      </c>
      <c r="E136" s="18"/>
      <c r="F136" s="18"/>
      <c r="G136" s="18"/>
      <c r="H136" s="22">
        <f t="shared" si="1"/>
        <v>113.29423264907138</v>
      </c>
    </row>
    <row r="137" spans="1:8" ht="85.5" customHeight="1">
      <c r="A137" s="19" t="s">
        <v>232</v>
      </c>
      <c r="B137" s="34" t="s">
        <v>233</v>
      </c>
      <c r="C137" s="21">
        <f>C138</f>
        <v>2900</v>
      </c>
      <c r="D137" s="21">
        <f>D138</f>
        <v>3400</v>
      </c>
      <c r="E137" s="18"/>
      <c r="F137" s="18"/>
      <c r="G137" s="18"/>
      <c r="H137" s="22">
        <f t="shared" si="1"/>
        <v>117.24137931034481</v>
      </c>
    </row>
    <row r="138" spans="1:8" ht="81.75" customHeight="1">
      <c r="A138" s="19" t="s">
        <v>234</v>
      </c>
      <c r="B138" s="35" t="s">
        <v>233</v>
      </c>
      <c r="C138" s="21">
        <v>2900</v>
      </c>
      <c r="D138" s="25">
        <v>3400</v>
      </c>
      <c r="E138" s="18"/>
      <c r="F138" s="18"/>
      <c r="G138" s="18"/>
      <c r="H138" s="22">
        <f t="shared" si="1"/>
        <v>117.24137931034481</v>
      </c>
    </row>
    <row r="139" spans="1:8" ht="59.25" customHeight="1">
      <c r="A139" s="19" t="s">
        <v>49</v>
      </c>
      <c r="B139" s="20" t="s">
        <v>9</v>
      </c>
      <c r="C139" s="21">
        <f>C140</f>
        <v>99400</v>
      </c>
      <c r="D139" s="21">
        <f>D140</f>
        <v>112500</v>
      </c>
      <c r="E139" s="18"/>
      <c r="F139" s="18"/>
      <c r="G139" s="18"/>
      <c r="H139" s="22">
        <f t="shared" si="1"/>
        <v>113.17907444668008</v>
      </c>
    </row>
    <row r="140" spans="1:8" ht="46.5" customHeight="1">
      <c r="A140" s="19" t="s">
        <v>50</v>
      </c>
      <c r="B140" s="20" t="s">
        <v>9</v>
      </c>
      <c r="C140" s="21">
        <v>99400</v>
      </c>
      <c r="D140" s="25">
        <v>112500</v>
      </c>
      <c r="E140" s="18"/>
      <c r="F140" s="18"/>
      <c r="G140" s="18"/>
      <c r="H140" s="22">
        <f t="shared" si="1"/>
        <v>113.17907444668008</v>
      </c>
    </row>
    <row r="141" spans="1:8" ht="114" customHeight="1">
      <c r="A141" s="19" t="s">
        <v>268</v>
      </c>
      <c r="B141" s="35" t="s">
        <v>307</v>
      </c>
      <c r="C141" s="21">
        <f>C142</f>
        <v>1500</v>
      </c>
      <c r="D141" s="21">
        <f>D142</f>
        <v>3000</v>
      </c>
      <c r="E141" s="18"/>
      <c r="F141" s="18"/>
      <c r="G141" s="18"/>
      <c r="H141" s="22">
        <f t="shared" si="1"/>
        <v>200</v>
      </c>
    </row>
    <row r="142" spans="1:8" ht="116.25" customHeight="1">
      <c r="A142" s="19" t="s">
        <v>269</v>
      </c>
      <c r="B142" s="35" t="s">
        <v>307</v>
      </c>
      <c r="C142" s="21">
        <v>1500</v>
      </c>
      <c r="D142" s="25">
        <v>3000</v>
      </c>
      <c r="E142" s="18"/>
      <c r="F142" s="18"/>
      <c r="G142" s="18"/>
      <c r="H142" s="22">
        <f t="shared" si="1"/>
        <v>200</v>
      </c>
    </row>
    <row r="143" spans="1:8" ht="57.75" customHeight="1">
      <c r="A143" s="19" t="s">
        <v>308</v>
      </c>
      <c r="B143" s="35" t="s">
        <v>309</v>
      </c>
      <c r="C143" s="21">
        <f>C144</f>
        <v>1000</v>
      </c>
      <c r="D143" s="21">
        <f>D144</f>
        <v>1000</v>
      </c>
      <c r="E143" s="18"/>
      <c r="F143" s="18"/>
      <c r="G143" s="18"/>
      <c r="H143" s="22">
        <f t="shared" si="1"/>
        <v>100</v>
      </c>
    </row>
    <row r="144" spans="1:8" ht="56.25" customHeight="1">
      <c r="A144" s="19" t="s">
        <v>310</v>
      </c>
      <c r="B144" s="35" t="s">
        <v>311</v>
      </c>
      <c r="C144" s="21">
        <f>C145</f>
        <v>1000</v>
      </c>
      <c r="D144" s="21">
        <f>D145</f>
        <v>1000</v>
      </c>
      <c r="E144" s="18"/>
      <c r="F144" s="18"/>
      <c r="G144" s="18"/>
      <c r="H144" s="22">
        <f aca="true" t="shared" si="3" ref="H144:H207">D144/C144*100</f>
        <v>100</v>
      </c>
    </row>
    <row r="145" spans="1:8" ht="60.75" customHeight="1">
      <c r="A145" s="19" t="s">
        <v>312</v>
      </c>
      <c r="B145" s="35" t="s">
        <v>311</v>
      </c>
      <c r="C145" s="21">
        <v>1000</v>
      </c>
      <c r="D145" s="25">
        <v>1000</v>
      </c>
      <c r="E145" s="18"/>
      <c r="F145" s="18"/>
      <c r="G145" s="18"/>
      <c r="H145" s="22">
        <f t="shared" si="3"/>
        <v>100</v>
      </c>
    </row>
    <row r="146" spans="1:8" ht="119.25" customHeight="1">
      <c r="A146" s="19" t="s">
        <v>313</v>
      </c>
      <c r="B146" s="35" t="s">
        <v>314</v>
      </c>
      <c r="C146" s="21">
        <f>C147</f>
        <v>3000</v>
      </c>
      <c r="D146" s="21">
        <f>D147</f>
        <v>3000</v>
      </c>
      <c r="E146" s="18"/>
      <c r="F146" s="18"/>
      <c r="G146" s="18"/>
      <c r="H146" s="22">
        <f t="shared" si="3"/>
        <v>100</v>
      </c>
    </row>
    <row r="147" spans="1:8" ht="135" customHeight="1">
      <c r="A147" s="19" t="s">
        <v>315</v>
      </c>
      <c r="B147" s="35" t="s">
        <v>316</v>
      </c>
      <c r="C147" s="21">
        <f>C148</f>
        <v>3000</v>
      </c>
      <c r="D147" s="21">
        <f>D148</f>
        <v>3000</v>
      </c>
      <c r="E147" s="18"/>
      <c r="F147" s="18"/>
      <c r="G147" s="18"/>
      <c r="H147" s="22">
        <f t="shared" si="3"/>
        <v>100</v>
      </c>
    </row>
    <row r="148" spans="1:8" ht="134.25" customHeight="1">
      <c r="A148" s="19" t="s">
        <v>317</v>
      </c>
      <c r="B148" s="35" t="s">
        <v>316</v>
      </c>
      <c r="C148" s="21">
        <v>3000</v>
      </c>
      <c r="D148" s="25">
        <v>3000</v>
      </c>
      <c r="E148" s="18"/>
      <c r="F148" s="18"/>
      <c r="G148" s="18"/>
      <c r="H148" s="22">
        <f t="shared" si="3"/>
        <v>100</v>
      </c>
    </row>
    <row r="149" spans="1:8" ht="149.25" customHeight="1">
      <c r="A149" s="19" t="s">
        <v>110</v>
      </c>
      <c r="B149" s="20" t="s">
        <v>111</v>
      </c>
      <c r="C149" s="24">
        <f>C150</f>
        <v>6000</v>
      </c>
      <c r="D149" s="24">
        <f>D150</f>
        <v>7000</v>
      </c>
      <c r="E149" s="18"/>
      <c r="F149" s="18"/>
      <c r="G149" s="18"/>
      <c r="H149" s="22">
        <f t="shared" si="3"/>
        <v>116.66666666666667</v>
      </c>
    </row>
    <row r="150" spans="1:8" ht="146.25" customHeight="1">
      <c r="A150" s="19" t="s">
        <v>112</v>
      </c>
      <c r="B150" s="20" t="s">
        <v>111</v>
      </c>
      <c r="C150" s="24">
        <v>6000</v>
      </c>
      <c r="D150" s="25">
        <v>7000</v>
      </c>
      <c r="E150" s="18"/>
      <c r="F150" s="18"/>
      <c r="G150" s="18"/>
      <c r="H150" s="22">
        <f t="shared" si="3"/>
        <v>116.66666666666667</v>
      </c>
    </row>
    <row r="151" spans="1:8" ht="70.5" customHeight="1">
      <c r="A151" s="19" t="s">
        <v>51</v>
      </c>
      <c r="B151" s="20" t="s">
        <v>359</v>
      </c>
      <c r="C151" s="21">
        <f>C152</f>
        <v>1490000</v>
      </c>
      <c r="D151" s="21">
        <f>D152</f>
        <v>1531458.9</v>
      </c>
      <c r="E151" s="18"/>
      <c r="F151" s="18"/>
      <c r="G151" s="18"/>
      <c r="H151" s="22">
        <f t="shared" si="3"/>
        <v>102.78247651006711</v>
      </c>
    </row>
    <row r="152" spans="1:8" ht="87.75" customHeight="1">
      <c r="A152" s="19" t="s">
        <v>52</v>
      </c>
      <c r="B152" s="20" t="s">
        <v>360</v>
      </c>
      <c r="C152" s="21">
        <f>SUM(C153:C156)</f>
        <v>1490000</v>
      </c>
      <c r="D152" s="21">
        <f>SUM(D153:D156)</f>
        <v>1531458.9</v>
      </c>
      <c r="E152" s="18"/>
      <c r="F152" s="18"/>
      <c r="G152" s="18"/>
      <c r="H152" s="22">
        <f t="shared" si="3"/>
        <v>102.78247651006711</v>
      </c>
    </row>
    <row r="153" spans="1:8" ht="84" customHeight="1">
      <c r="A153" s="19" t="s">
        <v>53</v>
      </c>
      <c r="B153" s="20" t="s">
        <v>235</v>
      </c>
      <c r="C153" s="24">
        <v>1050000</v>
      </c>
      <c r="D153" s="25">
        <v>1051712.18</v>
      </c>
      <c r="E153" s="18"/>
      <c r="F153" s="18"/>
      <c r="G153" s="18"/>
      <c r="H153" s="22">
        <f t="shared" si="3"/>
        <v>100.16306476190475</v>
      </c>
    </row>
    <row r="154" spans="1:8" ht="84" customHeight="1">
      <c r="A154" s="19" t="s">
        <v>318</v>
      </c>
      <c r="B154" s="20" t="s">
        <v>235</v>
      </c>
      <c r="C154" s="24">
        <v>7000</v>
      </c>
      <c r="D154" s="25">
        <v>9000</v>
      </c>
      <c r="E154" s="18"/>
      <c r="F154" s="18"/>
      <c r="G154" s="18"/>
      <c r="H154" s="22">
        <f t="shared" si="3"/>
        <v>128.57142857142858</v>
      </c>
    </row>
    <row r="155" spans="1:8" ht="87.75" customHeight="1">
      <c r="A155" s="19" t="s">
        <v>54</v>
      </c>
      <c r="B155" s="20" t="s">
        <v>64</v>
      </c>
      <c r="C155" s="24">
        <v>397000</v>
      </c>
      <c r="D155" s="25">
        <v>404746.72</v>
      </c>
      <c r="E155" s="18"/>
      <c r="F155" s="18"/>
      <c r="G155" s="18"/>
      <c r="H155" s="22">
        <f t="shared" si="3"/>
        <v>101.95131486146094</v>
      </c>
    </row>
    <row r="156" spans="1:8" ht="75" customHeight="1">
      <c r="A156" s="19" t="s">
        <v>319</v>
      </c>
      <c r="B156" s="20" t="s">
        <v>64</v>
      </c>
      <c r="C156" s="24">
        <v>36000</v>
      </c>
      <c r="D156" s="25">
        <v>66000</v>
      </c>
      <c r="E156" s="18"/>
      <c r="F156" s="18"/>
      <c r="G156" s="18"/>
      <c r="H156" s="22">
        <f t="shared" si="3"/>
        <v>183.33333333333331</v>
      </c>
    </row>
    <row r="157" spans="1:8" s="7" customFormat="1" ht="38.25" customHeight="1" hidden="1">
      <c r="A157" s="40" t="s">
        <v>164</v>
      </c>
      <c r="B157" s="41" t="s">
        <v>166</v>
      </c>
      <c r="C157" s="51">
        <f aca="true" t="shared" si="4" ref="C157:D159">C158</f>
        <v>0</v>
      </c>
      <c r="D157" s="51">
        <f t="shared" si="4"/>
        <v>0</v>
      </c>
      <c r="E157" s="31"/>
      <c r="F157" s="31"/>
      <c r="G157" s="31"/>
      <c r="H157" s="17" t="e">
        <f t="shared" si="3"/>
        <v>#DIV/0!</v>
      </c>
    </row>
    <row r="158" spans="1:8" ht="21" customHeight="1" hidden="1">
      <c r="A158" s="19" t="s">
        <v>167</v>
      </c>
      <c r="B158" s="20" t="s">
        <v>165</v>
      </c>
      <c r="C158" s="24">
        <f t="shared" si="4"/>
        <v>0</v>
      </c>
      <c r="D158" s="24">
        <f t="shared" si="4"/>
        <v>0</v>
      </c>
      <c r="E158" s="18"/>
      <c r="F158" s="18"/>
      <c r="G158" s="18"/>
      <c r="H158" s="22" t="e">
        <f t="shared" si="3"/>
        <v>#DIV/0!</v>
      </c>
    </row>
    <row r="159" spans="1:8" ht="39" customHeight="1" hidden="1">
      <c r="A159" s="19" t="s">
        <v>168</v>
      </c>
      <c r="B159" s="20" t="s">
        <v>169</v>
      </c>
      <c r="C159" s="24">
        <f t="shared" si="4"/>
        <v>0</v>
      </c>
      <c r="D159" s="24">
        <f t="shared" si="4"/>
        <v>0</v>
      </c>
      <c r="E159" s="18"/>
      <c r="F159" s="18"/>
      <c r="G159" s="18"/>
      <c r="H159" s="22" t="e">
        <f t="shared" si="3"/>
        <v>#DIV/0!</v>
      </c>
    </row>
    <row r="160" spans="1:8" ht="12" customHeight="1" hidden="1">
      <c r="A160" s="19" t="s">
        <v>170</v>
      </c>
      <c r="B160" s="20" t="s">
        <v>169</v>
      </c>
      <c r="C160" s="24">
        <v>0</v>
      </c>
      <c r="D160" s="25"/>
      <c r="E160" s="18"/>
      <c r="F160" s="18"/>
      <c r="G160" s="18"/>
      <c r="H160" s="22" t="e">
        <f t="shared" si="3"/>
        <v>#DIV/0!</v>
      </c>
    </row>
    <row r="161" spans="1:8" ht="36.75" customHeight="1">
      <c r="A161" s="40" t="s">
        <v>55</v>
      </c>
      <c r="B161" s="44" t="s">
        <v>320</v>
      </c>
      <c r="C161" s="30">
        <f>C162+C203+C206</f>
        <v>212622348.97</v>
      </c>
      <c r="D161" s="30">
        <f>D162+D203+D206</f>
        <v>212246555.57</v>
      </c>
      <c r="E161" s="18"/>
      <c r="F161" s="18"/>
      <c r="G161" s="18"/>
      <c r="H161" s="17">
        <f t="shared" si="3"/>
        <v>99.82325780811827</v>
      </c>
    </row>
    <row r="162" spans="1:8" ht="67.5" customHeight="1">
      <c r="A162" s="40" t="s">
        <v>75</v>
      </c>
      <c r="B162" s="44" t="s">
        <v>321</v>
      </c>
      <c r="C162" s="30">
        <f>C163+C181+C196+C170</f>
        <v>213164481.82</v>
      </c>
      <c r="D162" s="30">
        <f>D163+D181+D196+D170</f>
        <v>212788688.42</v>
      </c>
      <c r="E162" s="18"/>
      <c r="F162" s="18"/>
      <c r="G162" s="18"/>
      <c r="H162" s="17">
        <f t="shared" si="3"/>
        <v>99.82370730958954</v>
      </c>
    </row>
    <row r="163" spans="1:8" ht="51.75" customHeight="1">
      <c r="A163" s="40" t="s">
        <v>76</v>
      </c>
      <c r="B163" s="41" t="s">
        <v>322</v>
      </c>
      <c r="C163" s="30">
        <f>C164+C167</f>
        <v>107094845</v>
      </c>
      <c r="D163" s="30">
        <f>D164+D167</f>
        <v>107094845</v>
      </c>
      <c r="E163" s="18"/>
      <c r="F163" s="18"/>
      <c r="G163" s="18"/>
      <c r="H163" s="17">
        <f t="shared" si="3"/>
        <v>100</v>
      </c>
    </row>
    <row r="164" spans="1:8" ht="42.75" customHeight="1">
      <c r="A164" s="19" t="s">
        <v>145</v>
      </c>
      <c r="B164" s="20" t="s">
        <v>236</v>
      </c>
      <c r="C164" s="27">
        <f>C165</f>
        <v>105243000</v>
      </c>
      <c r="D164" s="27">
        <f>D165</f>
        <v>105243000</v>
      </c>
      <c r="E164" s="18"/>
      <c r="F164" s="18"/>
      <c r="G164" s="18"/>
      <c r="H164" s="22">
        <f t="shared" si="3"/>
        <v>100</v>
      </c>
    </row>
    <row r="165" spans="1:8" ht="63.75" customHeight="1">
      <c r="A165" s="19" t="s">
        <v>77</v>
      </c>
      <c r="B165" s="20" t="s">
        <v>237</v>
      </c>
      <c r="C165" s="27">
        <f>C166</f>
        <v>105243000</v>
      </c>
      <c r="D165" s="27">
        <f>D166</f>
        <v>105243000</v>
      </c>
      <c r="E165" s="18"/>
      <c r="F165" s="18"/>
      <c r="G165" s="18"/>
      <c r="H165" s="22">
        <f t="shared" si="3"/>
        <v>100</v>
      </c>
    </row>
    <row r="166" spans="1:8" ht="68.25" customHeight="1">
      <c r="A166" s="19" t="s">
        <v>78</v>
      </c>
      <c r="B166" s="20" t="s">
        <v>237</v>
      </c>
      <c r="C166" s="27">
        <v>105243000</v>
      </c>
      <c r="D166" s="25">
        <v>105243000</v>
      </c>
      <c r="E166" s="18"/>
      <c r="F166" s="18"/>
      <c r="G166" s="18"/>
      <c r="H166" s="22">
        <f t="shared" si="3"/>
        <v>100</v>
      </c>
    </row>
    <row r="167" spans="1:8" ht="57" customHeight="1">
      <c r="A167" s="50" t="s">
        <v>270</v>
      </c>
      <c r="B167" s="35" t="s">
        <v>323</v>
      </c>
      <c r="C167" s="27">
        <f>C168</f>
        <v>1851845</v>
      </c>
      <c r="D167" s="27">
        <f>D168</f>
        <v>1851845</v>
      </c>
      <c r="E167" s="18"/>
      <c r="F167" s="18"/>
      <c r="G167" s="18"/>
      <c r="H167" s="22">
        <f t="shared" si="3"/>
        <v>100</v>
      </c>
    </row>
    <row r="168" spans="1:8" ht="74.25" customHeight="1">
      <c r="A168" s="50" t="s">
        <v>271</v>
      </c>
      <c r="B168" s="35" t="s">
        <v>324</v>
      </c>
      <c r="C168" s="27">
        <f>C169</f>
        <v>1851845</v>
      </c>
      <c r="D168" s="27">
        <f>D169</f>
        <v>1851845</v>
      </c>
      <c r="E168" s="18"/>
      <c r="F168" s="18"/>
      <c r="G168" s="18"/>
      <c r="H168" s="22">
        <f t="shared" si="3"/>
        <v>100</v>
      </c>
    </row>
    <row r="169" spans="1:8" ht="69" customHeight="1">
      <c r="A169" s="50" t="s">
        <v>272</v>
      </c>
      <c r="B169" s="35" t="s">
        <v>325</v>
      </c>
      <c r="C169" s="27">
        <v>1851845</v>
      </c>
      <c r="D169" s="25">
        <v>1851845</v>
      </c>
      <c r="E169" s="18"/>
      <c r="F169" s="18"/>
      <c r="G169" s="18"/>
      <c r="H169" s="22">
        <f t="shared" si="3"/>
        <v>100</v>
      </c>
    </row>
    <row r="170" spans="1:8" s="7" customFormat="1" ht="71.25" customHeight="1">
      <c r="A170" s="40" t="s">
        <v>89</v>
      </c>
      <c r="B170" s="44" t="s">
        <v>361</v>
      </c>
      <c r="C170" s="30">
        <f>C177+C171+C174</f>
        <v>4598106.65</v>
      </c>
      <c r="D170" s="30">
        <f>D177+D171+D174</f>
        <v>4451412.59</v>
      </c>
      <c r="E170" s="31"/>
      <c r="F170" s="31"/>
      <c r="G170" s="31"/>
      <c r="H170" s="17">
        <f t="shared" si="3"/>
        <v>96.8096855691679</v>
      </c>
    </row>
    <row r="171" spans="1:8" s="7" customFormat="1" ht="48" customHeight="1">
      <c r="A171" s="19" t="s">
        <v>181</v>
      </c>
      <c r="B171" s="23" t="s">
        <v>238</v>
      </c>
      <c r="C171" s="27">
        <f>C172</f>
        <v>509161.45</v>
      </c>
      <c r="D171" s="27">
        <f>D172</f>
        <v>509161.45</v>
      </c>
      <c r="E171" s="31"/>
      <c r="F171" s="31"/>
      <c r="G171" s="31"/>
      <c r="H171" s="22">
        <f t="shared" si="3"/>
        <v>100</v>
      </c>
    </row>
    <row r="172" spans="1:8" s="7" customFormat="1" ht="68.25" customHeight="1">
      <c r="A172" s="19" t="s">
        <v>182</v>
      </c>
      <c r="B172" s="23" t="s">
        <v>239</v>
      </c>
      <c r="C172" s="27">
        <f>C173</f>
        <v>509161.45</v>
      </c>
      <c r="D172" s="27">
        <f>D173</f>
        <v>509161.45</v>
      </c>
      <c r="E172" s="31"/>
      <c r="F172" s="31"/>
      <c r="G172" s="31"/>
      <c r="H172" s="22">
        <f t="shared" si="3"/>
        <v>100</v>
      </c>
    </row>
    <row r="173" spans="1:8" s="7" customFormat="1" ht="63" customHeight="1">
      <c r="A173" s="19" t="s">
        <v>183</v>
      </c>
      <c r="B173" s="23" t="s">
        <v>240</v>
      </c>
      <c r="C173" s="27">
        <v>509161.45</v>
      </c>
      <c r="D173" s="25">
        <v>509161.45</v>
      </c>
      <c r="E173" s="31"/>
      <c r="F173" s="31"/>
      <c r="G173" s="31"/>
      <c r="H173" s="22">
        <f t="shared" si="3"/>
        <v>100</v>
      </c>
    </row>
    <row r="174" spans="1:8" s="7" customFormat="1" ht="54.75" customHeight="1">
      <c r="A174" s="19" t="s">
        <v>246</v>
      </c>
      <c r="B174" s="23" t="s">
        <v>245</v>
      </c>
      <c r="C174" s="27">
        <f>C175</f>
        <v>348902.2</v>
      </c>
      <c r="D174" s="27">
        <f>D175</f>
        <v>348902.2</v>
      </c>
      <c r="E174" s="31"/>
      <c r="F174" s="31"/>
      <c r="G174" s="31"/>
      <c r="H174" s="22">
        <f t="shared" si="3"/>
        <v>100</v>
      </c>
    </row>
    <row r="175" spans="1:8" s="7" customFormat="1" ht="63" customHeight="1">
      <c r="A175" s="19" t="s">
        <v>243</v>
      </c>
      <c r="B175" s="23" t="s">
        <v>247</v>
      </c>
      <c r="C175" s="27">
        <f>C176</f>
        <v>348902.2</v>
      </c>
      <c r="D175" s="27">
        <f>D176</f>
        <v>348902.2</v>
      </c>
      <c r="E175" s="31"/>
      <c r="F175" s="31"/>
      <c r="G175" s="31"/>
      <c r="H175" s="22">
        <f t="shared" si="3"/>
        <v>100</v>
      </c>
    </row>
    <row r="176" spans="1:8" s="7" customFormat="1" ht="63" customHeight="1">
      <c r="A176" s="19" t="s">
        <v>244</v>
      </c>
      <c r="B176" s="23" t="s">
        <v>247</v>
      </c>
      <c r="C176" s="27">
        <v>348902.2</v>
      </c>
      <c r="D176" s="25">
        <v>348902.2</v>
      </c>
      <c r="E176" s="31"/>
      <c r="F176" s="31"/>
      <c r="G176" s="31"/>
      <c r="H176" s="22">
        <f t="shared" si="3"/>
        <v>100</v>
      </c>
    </row>
    <row r="177" spans="1:8" ht="27.75" customHeight="1">
      <c r="A177" s="19" t="s">
        <v>90</v>
      </c>
      <c r="B177" s="23" t="s">
        <v>241</v>
      </c>
      <c r="C177" s="27">
        <f>C178</f>
        <v>3740043</v>
      </c>
      <c r="D177" s="27">
        <f>D178</f>
        <v>3593348.94</v>
      </c>
      <c r="E177" s="18"/>
      <c r="F177" s="18"/>
      <c r="G177" s="18"/>
      <c r="H177" s="22">
        <f t="shared" si="3"/>
        <v>96.07774402593768</v>
      </c>
    </row>
    <row r="178" spans="1:8" ht="39" customHeight="1">
      <c r="A178" s="19" t="s">
        <v>91</v>
      </c>
      <c r="B178" s="23" t="s">
        <v>242</v>
      </c>
      <c r="C178" s="27">
        <f>SUM(C179:C180)</f>
        <v>3740043</v>
      </c>
      <c r="D178" s="27">
        <f>SUM(D179:D180)</f>
        <v>3593348.94</v>
      </c>
      <c r="E178" s="18"/>
      <c r="F178" s="18"/>
      <c r="G178" s="18"/>
      <c r="H178" s="22">
        <f t="shared" si="3"/>
        <v>96.07774402593768</v>
      </c>
    </row>
    <row r="179" spans="1:8" ht="40.5" customHeight="1">
      <c r="A179" s="19" t="s">
        <v>98</v>
      </c>
      <c r="B179" s="23" t="s">
        <v>242</v>
      </c>
      <c r="C179" s="27">
        <v>825654</v>
      </c>
      <c r="D179" s="25">
        <v>825654</v>
      </c>
      <c r="E179" s="18"/>
      <c r="F179" s="18"/>
      <c r="G179" s="18"/>
      <c r="H179" s="22">
        <f t="shared" si="3"/>
        <v>100</v>
      </c>
    </row>
    <row r="180" spans="1:8" ht="43.5" customHeight="1">
      <c r="A180" s="19" t="s">
        <v>92</v>
      </c>
      <c r="B180" s="23" t="s">
        <v>362</v>
      </c>
      <c r="C180" s="27">
        <v>2914389</v>
      </c>
      <c r="D180" s="25">
        <v>2767694.94</v>
      </c>
      <c r="E180" s="18"/>
      <c r="F180" s="18"/>
      <c r="G180" s="18"/>
      <c r="H180" s="22">
        <f t="shared" si="3"/>
        <v>94.96655868519954</v>
      </c>
    </row>
    <row r="181" spans="1:8" ht="51.75" customHeight="1">
      <c r="A181" s="40" t="s">
        <v>79</v>
      </c>
      <c r="B181" s="41" t="s">
        <v>326</v>
      </c>
      <c r="C181" s="30">
        <f>C185+C193+C182+C190</f>
        <v>100621398.91999999</v>
      </c>
      <c r="D181" s="30">
        <f>D185+D193+D182+D190</f>
        <v>100468416.69999999</v>
      </c>
      <c r="E181" s="18"/>
      <c r="F181" s="18"/>
      <c r="G181" s="18"/>
      <c r="H181" s="17">
        <f t="shared" si="3"/>
        <v>99.84796253913977</v>
      </c>
    </row>
    <row r="182" spans="1:8" ht="111" customHeight="1">
      <c r="A182" s="19" t="s">
        <v>118</v>
      </c>
      <c r="B182" s="20" t="s">
        <v>117</v>
      </c>
      <c r="C182" s="27">
        <f>C183</f>
        <v>10600</v>
      </c>
      <c r="D182" s="27">
        <f>D183</f>
        <v>10012.94</v>
      </c>
      <c r="E182" s="18"/>
      <c r="F182" s="18"/>
      <c r="G182" s="18"/>
      <c r="H182" s="22">
        <f t="shared" si="3"/>
        <v>94.46169811320755</v>
      </c>
    </row>
    <row r="183" spans="1:8" ht="129" customHeight="1">
      <c r="A183" s="19" t="s">
        <v>115</v>
      </c>
      <c r="B183" s="20" t="s">
        <v>116</v>
      </c>
      <c r="C183" s="27">
        <f>C184</f>
        <v>10600</v>
      </c>
      <c r="D183" s="27">
        <f>D184</f>
        <v>10012.94</v>
      </c>
      <c r="E183" s="18"/>
      <c r="F183" s="18"/>
      <c r="G183" s="18"/>
      <c r="H183" s="22">
        <f t="shared" si="3"/>
        <v>94.46169811320755</v>
      </c>
    </row>
    <row r="184" spans="1:8" ht="135" customHeight="1">
      <c r="A184" s="19" t="s">
        <v>114</v>
      </c>
      <c r="B184" s="20" t="s">
        <v>116</v>
      </c>
      <c r="C184" s="27">
        <v>10600</v>
      </c>
      <c r="D184" s="25">
        <v>10012.94</v>
      </c>
      <c r="E184" s="18"/>
      <c r="F184" s="18"/>
      <c r="G184" s="18"/>
      <c r="H184" s="22">
        <f t="shared" si="3"/>
        <v>94.46169811320755</v>
      </c>
    </row>
    <row r="185" spans="1:8" ht="67.5" customHeight="1">
      <c r="A185" s="19" t="s">
        <v>80</v>
      </c>
      <c r="B185" s="20" t="s">
        <v>327</v>
      </c>
      <c r="C185" s="27">
        <f>C186</f>
        <v>3025938.1</v>
      </c>
      <c r="D185" s="27">
        <f>D186</f>
        <v>3013068.44</v>
      </c>
      <c r="E185" s="18"/>
      <c r="F185" s="18"/>
      <c r="G185" s="18"/>
      <c r="H185" s="22">
        <f t="shared" si="3"/>
        <v>99.57468858996157</v>
      </c>
    </row>
    <row r="186" spans="1:8" ht="81" customHeight="1">
      <c r="A186" s="19" t="s">
        <v>81</v>
      </c>
      <c r="B186" s="20" t="s">
        <v>328</v>
      </c>
      <c r="C186" s="27">
        <f>SUM(C187:C189)</f>
        <v>3025938.1</v>
      </c>
      <c r="D186" s="27">
        <f>SUM(D187:D189)</f>
        <v>3013068.44</v>
      </c>
      <c r="E186" s="18"/>
      <c r="F186" s="18"/>
      <c r="G186" s="18"/>
      <c r="H186" s="22">
        <f t="shared" si="3"/>
        <v>99.57468858996157</v>
      </c>
    </row>
    <row r="187" spans="1:8" ht="85.5" customHeight="1">
      <c r="A187" s="19" t="s">
        <v>82</v>
      </c>
      <c r="B187" s="20" t="s">
        <v>248</v>
      </c>
      <c r="C187" s="27">
        <f>429024-6000</f>
        <v>423024</v>
      </c>
      <c r="D187" s="25">
        <v>410154.34</v>
      </c>
      <c r="E187" s="18"/>
      <c r="F187" s="18"/>
      <c r="G187" s="18"/>
      <c r="H187" s="22">
        <f t="shared" si="3"/>
        <v>96.95769979953856</v>
      </c>
    </row>
    <row r="188" spans="1:8" ht="87.75" customHeight="1">
      <c r="A188" s="19" t="s">
        <v>83</v>
      </c>
      <c r="B188" s="20" t="s">
        <v>328</v>
      </c>
      <c r="C188" s="27">
        <v>2596914.1</v>
      </c>
      <c r="D188" s="25">
        <v>2596914.1</v>
      </c>
      <c r="E188" s="18"/>
      <c r="F188" s="18"/>
      <c r="G188" s="18"/>
      <c r="H188" s="22">
        <f t="shared" si="3"/>
        <v>100</v>
      </c>
    </row>
    <row r="189" spans="1:8" ht="86.25" customHeight="1">
      <c r="A189" s="37" t="s">
        <v>184</v>
      </c>
      <c r="B189" s="52" t="s">
        <v>248</v>
      </c>
      <c r="C189" s="27">
        <v>6000</v>
      </c>
      <c r="D189" s="25">
        <v>6000</v>
      </c>
      <c r="E189" s="18"/>
      <c r="F189" s="18"/>
      <c r="G189" s="18"/>
      <c r="H189" s="22">
        <f t="shared" si="3"/>
        <v>100</v>
      </c>
    </row>
    <row r="190" spans="1:8" ht="63" customHeight="1">
      <c r="A190" s="19" t="s">
        <v>178</v>
      </c>
      <c r="B190" s="20" t="s">
        <v>249</v>
      </c>
      <c r="C190" s="27">
        <f>C191</f>
        <v>669709</v>
      </c>
      <c r="D190" s="27">
        <f>D191</f>
        <v>530183.5</v>
      </c>
      <c r="E190" s="18"/>
      <c r="F190" s="18"/>
      <c r="G190" s="18"/>
      <c r="H190" s="22">
        <f t="shared" si="3"/>
        <v>79.16624981895121</v>
      </c>
    </row>
    <row r="191" spans="1:8" ht="89.25" customHeight="1">
      <c r="A191" s="19" t="s">
        <v>179</v>
      </c>
      <c r="B191" s="20" t="s">
        <v>250</v>
      </c>
      <c r="C191" s="27">
        <f>C192</f>
        <v>669709</v>
      </c>
      <c r="D191" s="27">
        <f>D192</f>
        <v>530183.5</v>
      </c>
      <c r="E191" s="18"/>
      <c r="F191" s="18"/>
      <c r="G191" s="18"/>
      <c r="H191" s="22">
        <f t="shared" si="3"/>
        <v>79.16624981895121</v>
      </c>
    </row>
    <row r="192" spans="1:8" ht="81.75" customHeight="1">
      <c r="A192" s="19" t="s">
        <v>180</v>
      </c>
      <c r="B192" s="20" t="s">
        <v>250</v>
      </c>
      <c r="C192" s="27">
        <v>669709</v>
      </c>
      <c r="D192" s="25">
        <v>530183.5</v>
      </c>
      <c r="E192" s="18"/>
      <c r="F192" s="18"/>
      <c r="G192" s="18"/>
      <c r="H192" s="22">
        <f t="shared" si="3"/>
        <v>79.16624981895121</v>
      </c>
    </row>
    <row r="193" spans="1:8" ht="33" customHeight="1">
      <c r="A193" s="19" t="s">
        <v>93</v>
      </c>
      <c r="B193" s="20" t="s">
        <v>329</v>
      </c>
      <c r="C193" s="27">
        <f>C194</f>
        <v>96915151.82</v>
      </c>
      <c r="D193" s="27">
        <f>D194</f>
        <v>96915151.82</v>
      </c>
      <c r="E193" s="18"/>
      <c r="F193" s="18"/>
      <c r="G193" s="18"/>
      <c r="H193" s="22">
        <f t="shared" si="3"/>
        <v>100</v>
      </c>
    </row>
    <row r="194" spans="1:8" ht="42" customHeight="1">
      <c r="A194" s="19" t="s">
        <v>94</v>
      </c>
      <c r="B194" s="20" t="s">
        <v>330</v>
      </c>
      <c r="C194" s="27">
        <f>C195</f>
        <v>96915151.82</v>
      </c>
      <c r="D194" s="27">
        <f>D195</f>
        <v>96915151.82</v>
      </c>
      <c r="E194" s="18"/>
      <c r="F194" s="18"/>
      <c r="G194" s="18"/>
      <c r="H194" s="22">
        <f t="shared" si="3"/>
        <v>100</v>
      </c>
    </row>
    <row r="195" spans="1:8" ht="41.25" customHeight="1">
      <c r="A195" s="19" t="s">
        <v>95</v>
      </c>
      <c r="B195" s="20" t="s">
        <v>331</v>
      </c>
      <c r="C195" s="27">
        <v>96915151.82</v>
      </c>
      <c r="D195" s="25">
        <v>96915151.82</v>
      </c>
      <c r="E195" s="18"/>
      <c r="F195" s="18"/>
      <c r="G195" s="18"/>
      <c r="H195" s="22">
        <f t="shared" si="3"/>
        <v>100</v>
      </c>
    </row>
    <row r="196" spans="1:8" s="7" customFormat="1" ht="33" customHeight="1">
      <c r="A196" s="40" t="s">
        <v>85</v>
      </c>
      <c r="B196" s="41" t="s">
        <v>251</v>
      </c>
      <c r="C196" s="30">
        <f>C197</f>
        <v>850131.25</v>
      </c>
      <c r="D196" s="30">
        <f>D197</f>
        <v>774014.1299999999</v>
      </c>
      <c r="E196" s="31"/>
      <c r="F196" s="31"/>
      <c r="G196" s="31"/>
      <c r="H196" s="17">
        <f t="shared" si="3"/>
        <v>91.04642724285219</v>
      </c>
    </row>
    <row r="197" spans="1:8" ht="131.25" customHeight="1">
      <c r="A197" s="19" t="s">
        <v>86</v>
      </c>
      <c r="B197" s="23" t="s">
        <v>252</v>
      </c>
      <c r="C197" s="27">
        <f>C198</f>
        <v>850131.25</v>
      </c>
      <c r="D197" s="27">
        <f>D198</f>
        <v>774014.1299999999</v>
      </c>
      <c r="E197" s="18"/>
      <c r="F197" s="18"/>
      <c r="G197" s="18"/>
      <c r="H197" s="22">
        <f t="shared" si="3"/>
        <v>91.04642724285219</v>
      </c>
    </row>
    <row r="198" spans="1:8" ht="145.5" customHeight="1">
      <c r="A198" s="19" t="s">
        <v>87</v>
      </c>
      <c r="B198" s="23" t="s">
        <v>253</v>
      </c>
      <c r="C198" s="27">
        <f>SUM(C199:C202)</f>
        <v>850131.25</v>
      </c>
      <c r="D198" s="27">
        <f>SUM(D199:D202)</f>
        <v>774014.1299999999</v>
      </c>
      <c r="E198" s="18"/>
      <c r="F198" s="18"/>
      <c r="G198" s="18"/>
      <c r="H198" s="22">
        <f t="shared" si="3"/>
        <v>91.04642724285219</v>
      </c>
    </row>
    <row r="199" spans="1:8" ht="145.5" customHeight="1">
      <c r="A199" s="19" t="s">
        <v>88</v>
      </c>
      <c r="B199" s="23" t="s">
        <v>363</v>
      </c>
      <c r="C199" s="27">
        <v>351157</v>
      </c>
      <c r="D199" s="25">
        <v>349949.14</v>
      </c>
      <c r="E199" s="18"/>
      <c r="F199" s="18"/>
      <c r="G199" s="18"/>
      <c r="H199" s="22">
        <f t="shared" si="3"/>
        <v>99.65603419553078</v>
      </c>
    </row>
    <row r="200" spans="1:8" ht="148.5" customHeight="1">
      <c r="A200" s="19" t="s">
        <v>96</v>
      </c>
      <c r="B200" s="23" t="s">
        <v>253</v>
      </c>
      <c r="C200" s="27">
        <v>140503.7</v>
      </c>
      <c r="D200" s="25">
        <v>100057.59</v>
      </c>
      <c r="E200" s="18"/>
      <c r="F200" s="18"/>
      <c r="G200" s="18"/>
      <c r="H200" s="22">
        <f t="shared" si="3"/>
        <v>71.2134911749655</v>
      </c>
    </row>
    <row r="201" spans="1:8" ht="150" customHeight="1">
      <c r="A201" s="19" t="s">
        <v>171</v>
      </c>
      <c r="B201" s="23" t="s">
        <v>253</v>
      </c>
      <c r="C201" s="27">
        <v>223681</v>
      </c>
      <c r="D201" s="25">
        <v>205599.47</v>
      </c>
      <c r="E201" s="18"/>
      <c r="F201" s="18"/>
      <c r="G201" s="18"/>
      <c r="H201" s="22">
        <f t="shared" si="3"/>
        <v>91.91637644681488</v>
      </c>
    </row>
    <row r="202" spans="1:8" ht="147" customHeight="1">
      <c r="A202" s="19" t="s">
        <v>97</v>
      </c>
      <c r="B202" s="23" t="s">
        <v>254</v>
      </c>
      <c r="C202" s="27">
        <v>134789.55</v>
      </c>
      <c r="D202" s="25">
        <v>118407.93</v>
      </c>
      <c r="E202" s="18"/>
      <c r="F202" s="18"/>
      <c r="G202" s="18"/>
      <c r="H202" s="22">
        <f t="shared" si="3"/>
        <v>87.84652074289141</v>
      </c>
    </row>
    <row r="203" spans="1:8" s="7" customFormat="1" ht="169.5" customHeight="1" hidden="1">
      <c r="A203" s="40" t="s">
        <v>119</v>
      </c>
      <c r="B203" s="44" t="s">
        <v>122</v>
      </c>
      <c r="C203" s="30">
        <f>C204</f>
        <v>0</v>
      </c>
      <c r="D203" s="30">
        <f>D204</f>
        <v>0</v>
      </c>
      <c r="E203" s="31"/>
      <c r="F203" s="31"/>
      <c r="G203" s="31"/>
      <c r="H203" s="17" t="e">
        <f t="shared" si="3"/>
        <v>#DIV/0!</v>
      </c>
    </row>
    <row r="204" spans="1:8" ht="207" customHeight="1" hidden="1">
      <c r="A204" s="19" t="s">
        <v>120</v>
      </c>
      <c r="B204" s="23" t="s">
        <v>123</v>
      </c>
      <c r="C204" s="27">
        <f>C205</f>
        <v>0</v>
      </c>
      <c r="D204" s="27">
        <f>D205</f>
        <v>0</v>
      </c>
      <c r="E204" s="18"/>
      <c r="F204" s="18"/>
      <c r="G204" s="18"/>
      <c r="H204" s="22" t="e">
        <f t="shared" si="3"/>
        <v>#DIV/0!</v>
      </c>
    </row>
    <row r="205" spans="1:8" ht="207" customHeight="1" hidden="1">
      <c r="A205" s="19" t="s">
        <v>121</v>
      </c>
      <c r="B205" s="23" t="s">
        <v>124</v>
      </c>
      <c r="C205" s="27">
        <v>0</v>
      </c>
      <c r="D205" s="27">
        <v>0</v>
      </c>
      <c r="E205" s="18"/>
      <c r="F205" s="18"/>
      <c r="G205" s="18"/>
      <c r="H205" s="22" t="e">
        <f t="shared" si="3"/>
        <v>#DIV/0!</v>
      </c>
    </row>
    <row r="206" spans="1:8" ht="90.75" customHeight="1">
      <c r="A206" s="40" t="s">
        <v>185</v>
      </c>
      <c r="B206" s="44" t="s">
        <v>255</v>
      </c>
      <c r="C206" s="30">
        <f>C207</f>
        <v>-542132.85</v>
      </c>
      <c r="D206" s="30">
        <f>D207</f>
        <v>-542132.85</v>
      </c>
      <c r="E206" s="18"/>
      <c r="F206" s="18"/>
      <c r="G206" s="18"/>
      <c r="H206" s="17">
        <f t="shared" si="3"/>
        <v>100</v>
      </c>
    </row>
    <row r="207" spans="1:8" ht="102.75" customHeight="1">
      <c r="A207" s="19" t="s">
        <v>186</v>
      </c>
      <c r="B207" s="23" t="s">
        <v>256</v>
      </c>
      <c r="C207" s="27">
        <f>SUM(C208:C209)</f>
        <v>-542132.85</v>
      </c>
      <c r="D207" s="27">
        <f>SUM(D208:D209)</f>
        <v>-542132.85</v>
      </c>
      <c r="E207" s="18"/>
      <c r="F207" s="18"/>
      <c r="G207" s="18"/>
      <c r="H207" s="22">
        <f t="shared" si="3"/>
        <v>100</v>
      </c>
    </row>
    <row r="208" spans="1:8" ht="105" customHeight="1">
      <c r="A208" s="19" t="s">
        <v>187</v>
      </c>
      <c r="B208" s="23" t="s">
        <v>257</v>
      </c>
      <c r="C208" s="27">
        <v>-527869.77</v>
      </c>
      <c r="D208" s="25">
        <v>-527869.77</v>
      </c>
      <c r="E208" s="18"/>
      <c r="F208" s="18"/>
      <c r="G208" s="18"/>
      <c r="H208" s="22">
        <f>D208/C208*100</f>
        <v>100</v>
      </c>
    </row>
    <row r="209" spans="1:8" ht="104.25" customHeight="1">
      <c r="A209" s="19" t="s">
        <v>188</v>
      </c>
      <c r="B209" s="23" t="s">
        <v>256</v>
      </c>
      <c r="C209" s="27">
        <v>-14263.08</v>
      </c>
      <c r="D209" s="25">
        <v>-14263.08</v>
      </c>
      <c r="E209" s="18"/>
      <c r="F209" s="18"/>
      <c r="G209" s="18"/>
      <c r="H209" s="22">
        <f>D209/C209*100</f>
        <v>100</v>
      </c>
    </row>
    <row r="210" spans="1:8" ht="36" customHeight="1">
      <c r="A210" s="56" t="s">
        <v>364</v>
      </c>
      <c r="B210" s="57"/>
      <c r="C210" s="53">
        <f>C15+C161</f>
        <v>259792063.37</v>
      </c>
      <c r="D210" s="53">
        <f>D15+D161</f>
        <v>257549026.26</v>
      </c>
      <c r="E210" s="18"/>
      <c r="F210" s="18"/>
      <c r="G210" s="18"/>
      <c r="H210" s="17">
        <f>D210/C210*100</f>
        <v>99.13660291199679</v>
      </c>
    </row>
    <row r="211" ht="18.75">
      <c r="C211" s="5"/>
    </row>
    <row r="212" ht="18.75">
      <c r="C212" s="8"/>
    </row>
    <row r="214" ht="18.75">
      <c r="C214" s="8"/>
    </row>
  </sheetData>
  <sheetProtection/>
  <mergeCells count="11">
    <mergeCell ref="B7:H7"/>
    <mergeCell ref="B8:H8"/>
    <mergeCell ref="A11:H11"/>
    <mergeCell ref="A210:B210"/>
    <mergeCell ref="A12:C12"/>
    <mergeCell ref="B1:H1"/>
    <mergeCell ref="B2:H2"/>
    <mergeCell ref="B3:H3"/>
    <mergeCell ref="B4:H4"/>
    <mergeCell ref="B5:H5"/>
    <mergeCell ref="B6:H6"/>
  </mergeCells>
  <printOptions/>
  <pageMargins left="1.062992125984252" right="0.8661417322834646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2017-03-20T13:11:35Z</cp:lastPrinted>
  <dcterms:created xsi:type="dcterms:W3CDTF">2009-08-21T08:27:43Z</dcterms:created>
  <dcterms:modified xsi:type="dcterms:W3CDTF">2017-05-30T11:13:24Z</dcterms:modified>
  <cp:category/>
  <cp:version/>
  <cp:contentType/>
  <cp:contentStatus/>
</cp:coreProperties>
</file>