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<sst xmlns="http://schemas.openxmlformats.org/spreadsheetml/2006/main" count="74" uniqueCount="74">
  <si>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Раздел, подраздел</t>
  </si>
  <si>
    <t>Наименование</t>
  </si>
  <si>
    <t>Сумма, руб.</t>
  </si>
  <si>
    <t>2017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</si>
  <si>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</si>
  <si>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</si>
  <si>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</si>
  <si>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</si>
  <si>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</si>
  <si>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</si>
  <si>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</si>
  <si>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</si>
  <si>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</si>
  <si>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</si>
  <si>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</si>
  <si>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</si>
  <si>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</si>
  <si>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</si>
  <si>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</si>
  <si>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</si>
  <si>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</si>
  <si>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</si>
  <si>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</si>
  <si>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</si>
  <si>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</si>
  <si>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</si>
  <si>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</si>
  <si>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</si>
  <si>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</si>
  <si>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</si>
  <si>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</si>
  <si>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</si>
  <si>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</si>
  <si>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</si>
  <si>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</si>
  <si>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</si>
  <si>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</si>
  <si>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</si>
  <si>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</si>
  <si>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</si>
  <si>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</si>
  <si>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</si>
  <si>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</si>
  <si>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</si>
  <si>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</si>
  <si>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</si>
  <si>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</si>
  <si>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</si>
  <si>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</si>
  <si>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</si>
  <si>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</si>
  <si>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</si>
  <si>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</si>
  <si>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</si>
  <si>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</si>
  <si>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</si>
  <si>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</si>
  <si>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</si>
  <si>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</si>
  <si>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</si>
  <si>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</si>
  <si>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</si>
  <si>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</si>
  <si>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</si>
  <si>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</si>
  <si>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</si>
  <si>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</si>
  <si>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2016 год</t>
  </si>
  <si>
    <t>Отклонение</t>
  </si>
  <si>
    <t>-,+</t>
  </si>
  <si>
    <t>%</t>
  </si>
  <si>
    <t>Сведение по разделам и подразделам классификации расходов бюджетов на 2017 в сравнении 
с утвержденным бюджетом на 01.11.2016 год</t>
  </si>
  <si>
    <t>0105</t>
  </si>
  <si>
    <t>Судебная система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</si>
</sst>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2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3.57421875" style="2" customWidth="1"/>
    <col min="2" max="2" width="70.00390625" style="0" customWidth="1"/>
    <col min="3" max="3" width="20.7109375" style="3" customWidth="1"/>
    <col min="4" max="4" width="18.421875" style="6" customWidth="1"/>
    <col min="5" max="5" width="18.00390625" style="6" customWidth="1"/>
    <col min="6" max="6" width="19.7109375" style="6" customWidth="1"/>
  </cols>
  <sheetData>
    <row r="1" spans="4:7" ht="14.25" customHeight="1">
      <c r="D1" s="22"/>
      <c r="E1" s="22"/>
      <c r="F1" s="22"/>
      <c r="G1" s="1"/>
    </row>
    <row r="2" spans="1:6" ht="36.75" customHeight="1">
      <c r="A2" s="26" t="s">
        <v>71</v>
      </c>
      <c r="B2" s="26"/>
      <c r="C2" s="26"/>
      <c r="D2" s="26"/>
      <c r="E2" s="26"/>
      <c r="F2" s="26"/>
    </row>
    <row r="3" ht="18.75">
      <c r="A3" s="4"/>
    </row>
    <row r="4" spans="1:6" ht="17.25">
      <c r="A4" s="23" t="s">
        <v>0</v>
      </c>
      <c r="B4" s="24" t="s">
        <v>1</v>
      </c>
      <c r="C4" s="27" t="s">
        <v>2</v>
      </c>
      <c r="D4" s="28"/>
      <c r="E4" s="27" t="s">
        <v>68</v>
      </c>
      <c r="F4" s="28"/>
    </row>
    <row r="5" spans="1:6" ht="29.25" customHeight="1">
      <c r="A5" s="23"/>
      <c r="B5" s="24"/>
      <c r="C5" s="18" t="s">
        <v>67</v>
      </c>
      <c r="D5" s="7" t="s">
        <v>3</v>
      </c>
      <c r="E5" s="19" t="s">
        <v>69</v>
      </c>
      <c r="F5" s="19" t="s">
        <v>70</v>
      </c>
    </row>
    <row r="6" spans="1:6" ht="17.25">
      <c r="A6" s="8" t="s">
        <v>36</v>
      </c>
      <c r="B6" s="9" t="s">
        <v>4</v>
      </c>
      <c r="C6" s="10">
        <f>SUM(C7:C13)</f>
        <v>50031290.57</v>
      </c>
      <c r="D6" s="10">
        <f>SUM(D7:D13)</f>
        <v>49614076.08</v>
      </c>
      <c r="E6" s="10">
        <f>D6-C6</f>
        <v>-417214.4900000021</v>
      </c>
      <c r="F6" s="10">
        <f>D6/C6*100</f>
        <v>99.16609288857686</v>
      </c>
    </row>
    <row r="7" spans="1:6" ht="34.5">
      <c r="A7" s="11" t="s">
        <v>37</v>
      </c>
      <c r="B7" s="12" t="s">
        <v>5</v>
      </c>
      <c r="C7" s="20">
        <v>1001805</v>
      </c>
      <c r="D7" s="13">
        <v>1001804</v>
      </c>
      <c r="E7" s="13">
        <f aca="true" t="shared" si="0" ref="E7:E41">D7-C7</f>
        <v>-1</v>
      </c>
      <c r="F7" s="13">
        <f aca="true" t="shared" si="1" ref="F7:F41">D7/C7*100</f>
        <v>99.99990018017478</v>
      </c>
    </row>
    <row r="8" spans="1:6" ht="51.75">
      <c r="A8" s="11" t="s">
        <v>38</v>
      </c>
      <c r="B8" s="12" t="s">
        <v>6</v>
      </c>
      <c r="C8" s="20">
        <v>3110877</v>
      </c>
      <c r="D8" s="13">
        <v>3110877</v>
      </c>
      <c r="E8" s="13">
        <f t="shared" si="0"/>
        <v>0</v>
      </c>
      <c r="F8" s="13">
        <f t="shared" si="1"/>
        <v>100</v>
      </c>
    </row>
    <row r="9" spans="1:6" ht="51.75">
      <c r="A9" s="11" t="s">
        <v>39</v>
      </c>
      <c r="B9" s="12" t="s">
        <v>7</v>
      </c>
      <c r="C9" s="20">
        <v>19764322.63</v>
      </c>
      <c r="D9" s="15">
        <f>19168504.18-247330.91</f>
        <v>18921173.27</v>
      </c>
      <c r="E9" s="13">
        <f t="shared" si="0"/>
        <v>-843149.3599999994</v>
      </c>
      <c r="F9" s="13">
        <f>D9/C9*100</f>
        <v>95.73398301685182</v>
      </c>
    </row>
    <row r="10" spans="1:6" s="3" customFormat="1" ht="17.25">
      <c r="A10" s="11" t="s">
        <v>72</v>
      </c>
      <c r="B10" s="12" t="s">
        <v>73</v>
      </c>
      <c r="C10" s="20">
        <v>10600</v>
      </c>
      <c r="D10" s="15">
        <v>0</v>
      </c>
      <c r="E10" s="13">
        <f>D10-C10</f>
        <v>-10600</v>
      </c>
      <c r="F10" s="13">
        <f t="shared" si="1"/>
        <v>0</v>
      </c>
    </row>
    <row r="11" spans="1:6" ht="51.75">
      <c r="A11" s="11" t="s">
        <v>40</v>
      </c>
      <c r="B11" s="12" t="s">
        <v>8</v>
      </c>
      <c r="C11" s="20">
        <v>8249239.2</v>
      </c>
      <c r="D11" s="13">
        <v>7683067.5</v>
      </c>
      <c r="E11" s="13">
        <f t="shared" si="0"/>
        <v>-566171.7000000002</v>
      </c>
      <c r="F11" s="13">
        <f t="shared" si="1"/>
        <v>93.13667980436304</v>
      </c>
    </row>
    <row r="12" spans="1:6" ht="17.25">
      <c r="A12" s="11" t="s">
        <v>41</v>
      </c>
      <c r="B12" s="12" t="s">
        <v>9</v>
      </c>
      <c r="C12" s="20">
        <v>83990.57</v>
      </c>
      <c r="D12" s="13">
        <v>500000</v>
      </c>
      <c r="E12" s="13">
        <f t="shared" si="0"/>
        <v>416009.43</v>
      </c>
      <c r="F12" s="13">
        <f t="shared" si="1"/>
        <v>595.3049253029238</v>
      </c>
    </row>
    <row r="13" spans="1:6" ht="17.25">
      <c r="A13" s="11" t="s">
        <v>42</v>
      </c>
      <c r="B13" s="12" t="s">
        <v>10</v>
      </c>
      <c r="C13" s="20">
        <v>17810456.17</v>
      </c>
      <c r="D13" s="15">
        <f>17656684.51+740469.8</f>
        <v>18397154.310000002</v>
      </c>
      <c r="E13" s="13">
        <f t="shared" si="0"/>
        <v>586698.1400000006</v>
      </c>
      <c r="F13" s="13">
        <f t="shared" si="1"/>
        <v>103.29412191580043</v>
      </c>
    </row>
    <row r="14" spans="1:6" ht="34.5">
      <c r="A14" s="8" t="s">
        <v>43</v>
      </c>
      <c r="B14" s="9" t="s">
        <v>11</v>
      </c>
      <c r="C14" s="10">
        <f>C15</f>
        <v>0</v>
      </c>
      <c r="D14" s="10">
        <f>D15</f>
        <v>135000</v>
      </c>
      <c r="E14" s="10">
        <f t="shared" si="0"/>
        <v>135000</v>
      </c>
      <c r="F14" s="10"/>
    </row>
    <row r="15" spans="1:6" ht="43.5" customHeight="1">
      <c r="A15" s="11" t="s">
        <v>44</v>
      </c>
      <c r="B15" s="12" t="s">
        <v>12</v>
      </c>
      <c r="C15" s="20">
        <v>0</v>
      </c>
      <c r="D15" s="15">
        <v>135000</v>
      </c>
      <c r="E15" s="13">
        <f t="shared" si="0"/>
        <v>135000</v>
      </c>
      <c r="F15" s="13"/>
    </row>
    <row r="16" spans="1:6" ht="17.25">
      <c r="A16" s="8" t="s">
        <v>45</v>
      </c>
      <c r="B16" s="9" t="s">
        <v>13</v>
      </c>
      <c r="C16" s="10">
        <f>SUM(C17:C21)</f>
        <v>5477627.029999999</v>
      </c>
      <c r="D16" s="10">
        <f>SUM(D17:D21)</f>
        <v>7760163.96</v>
      </c>
      <c r="E16" s="10">
        <f t="shared" si="0"/>
        <v>2282536.9300000006</v>
      </c>
      <c r="F16" s="10">
        <f t="shared" si="1"/>
        <v>141.67017793469594</v>
      </c>
    </row>
    <row r="17" spans="1:6" ht="17.25">
      <c r="A17" s="11" t="s">
        <v>46</v>
      </c>
      <c r="B17" s="16" t="s">
        <v>14</v>
      </c>
      <c r="C17" s="21">
        <v>16000</v>
      </c>
      <c r="D17" s="15">
        <f>45000+7500</f>
        <v>52500</v>
      </c>
      <c r="E17" s="13">
        <f t="shared" si="0"/>
        <v>36500</v>
      </c>
      <c r="F17" s="13">
        <f t="shared" si="1"/>
        <v>328.125</v>
      </c>
    </row>
    <row r="18" spans="1:6" ht="17.25">
      <c r="A18" s="11" t="s">
        <v>47</v>
      </c>
      <c r="B18" s="12" t="s">
        <v>15</v>
      </c>
      <c r="C18" s="20">
        <v>1300000</v>
      </c>
      <c r="D18" s="13">
        <v>1300000</v>
      </c>
      <c r="E18" s="13">
        <f t="shared" si="0"/>
        <v>0</v>
      </c>
      <c r="F18" s="13">
        <f t="shared" si="1"/>
        <v>100</v>
      </c>
    </row>
    <row r="19" spans="1:6" ht="17.25">
      <c r="A19" s="11" t="s">
        <v>48</v>
      </c>
      <c r="B19" s="12" t="s">
        <v>16</v>
      </c>
      <c r="C19" s="20">
        <v>1500000</v>
      </c>
      <c r="D19" s="15">
        <f>1500000+400000</f>
        <v>1900000</v>
      </c>
      <c r="E19" s="13">
        <f t="shared" si="0"/>
        <v>400000</v>
      </c>
      <c r="F19" s="13">
        <f t="shared" si="1"/>
        <v>126.66666666666666</v>
      </c>
    </row>
    <row r="20" spans="1:6" ht="17.25">
      <c r="A20" s="11" t="s">
        <v>49</v>
      </c>
      <c r="B20" s="12" t="s">
        <v>17</v>
      </c>
      <c r="C20" s="20">
        <v>2553267.03</v>
      </c>
      <c r="D20" s="13">
        <v>4417663.96</v>
      </c>
      <c r="E20" s="13">
        <f t="shared" si="0"/>
        <v>1864396.9300000002</v>
      </c>
      <c r="F20" s="13">
        <f t="shared" si="1"/>
        <v>173.02005266562347</v>
      </c>
    </row>
    <row r="21" spans="1:6" ht="17.25">
      <c r="A21" s="11" t="s">
        <v>50</v>
      </c>
      <c r="B21" s="12" t="s">
        <v>18</v>
      </c>
      <c r="C21" s="20">
        <v>108360</v>
      </c>
      <c r="D21" s="13">
        <v>90000</v>
      </c>
      <c r="E21" s="13">
        <f t="shared" si="0"/>
        <v>-18360</v>
      </c>
      <c r="F21" s="13">
        <f t="shared" si="1"/>
        <v>83.05647840531562</v>
      </c>
    </row>
    <row r="22" spans="1:6" ht="17.25">
      <c r="A22" s="8" t="s">
        <v>51</v>
      </c>
      <c r="B22" s="9" t="s">
        <v>19</v>
      </c>
      <c r="C22" s="10">
        <f>SUM(C23:C25)</f>
        <v>0</v>
      </c>
      <c r="D22" s="10">
        <f>SUM(D23:D25)</f>
        <v>8891000</v>
      </c>
      <c r="E22" s="10">
        <f t="shared" si="0"/>
        <v>8891000</v>
      </c>
      <c r="F22" s="10"/>
    </row>
    <row r="23" spans="1:6" s="3" customFormat="1" ht="17.25">
      <c r="A23" s="11" t="s">
        <v>52</v>
      </c>
      <c r="B23" s="12" t="s">
        <v>64</v>
      </c>
      <c r="C23" s="20">
        <v>0</v>
      </c>
      <c r="D23" s="13">
        <v>234000</v>
      </c>
      <c r="E23" s="13">
        <f t="shared" si="0"/>
        <v>234000</v>
      </c>
      <c r="F23" s="13"/>
    </row>
    <row r="24" spans="1:6" ht="17.25">
      <c r="A24" s="11" t="s">
        <v>63</v>
      </c>
      <c r="B24" s="12" t="s">
        <v>20</v>
      </c>
      <c r="C24" s="20">
        <v>0</v>
      </c>
      <c r="D24" s="13">
        <v>2437000</v>
      </c>
      <c r="E24" s="13">
        <f t="shared" si="0"/>
        <v>2437000</v>
      </c>
      <c r="F24" s="13"/>
    </row>
    <row r="25" spans="1:6" ht="17.25">
      <c r="A25" s="11" t="s">
        <v>53</v>
      </c>
      <c r="B25" s="12" t="s">
        <v>65</v>
      </c>
      <c r="C25" s="20">
        <v>0</v>
      </c>
      <c r="D25" s="17">
        <f>6620000-400000</f>
        <v>6220000</v>
      </c>
      <c r="E25" s="13">
        <f t="shared" si="0"/>
        <v>6220000</v>
      </c>
      <c r="F25" s="13"/>
    </row>
    <row r="26" spans="1:6" ht="17.25">
      <c r="A26" s="8" t="s">
        <v>54</v>
      </c>
      <c r="B26" s="9" t="s">
        <v>21</v>
      </c>
      <c r="C26" s="10">
        <f>SUM(C27:C32)</f>
        <v>193578601.20000002</v>
      </c>
      <c r="D26" s="10">
        <f>SUM(D27:D32)</f>
        <v>178170478.35000002</v>
      </c>
      <c r="E26" s="10">
        <f t="shared" si="0"/>
        <v>-15408122.849999994</v>
      </c>
      <c r="F26" s="10">
        <f t="shared" si="1"/>
        <v>92.04037907367625</v>
      </c>
    </row>
    <row r="27" spans="1:6" ht="17.25">
      <c r="A27" s="11" t="s">
        <v>55</v>
      </c>
      <c r="B27" s="12" t="s">
        <v>22</v>
      </c>
      <c r="C27" s="20">
        <v>61431854.43</v>
      </c>
      <c r="D27" s="13">
        <v>58206700</v>
      </c>
      <c r="E27" s="13">
        <f t="shared" si="0"/>
        <v>-3225154.4299999997</v>
      </c>
      <c r="F27" s="13">
        <f t="shared" si="1"/>
        <v>94.75002918286476</v>
      </c>
    </row>
    <row r="28" spans="1:6" ht="17.25">
      <c r="A28" s="11" t="s">
        <v>56</v>
      </c>
      <c r="B28" s="12" t="s">
        <v>23</v>
      </c>
      <c r="C28" s="20">
        <v>120192389.84</v>
      </c>
      <c r="D28" s="15">
        <v>95146171.17</v>
      </c>
      <c r="E28" s="13">
        <f t="shared" si="0"/>
        <v>-25046218.67</v>
      </c>
      <c r="F28" s="13">
        <f t="shared" si="1"/>
        <v>79.16156030898337</v>
      </c>
    </row>
    <row r="29" spans="1:6" s="3" customFormat="1" ht="17.25">
      <c r="A29" s="11" t="s">
        <v>62</v>
      </c>
      <c r="B29" s="12" t="s">
        <v>66</v>
      </c>
      <c r="C29" s="20">
        <v>0</v>
      </c>
      <c r="D29" s="15">
        <v>13338041.67</v>
      </c>
      <c r="E29" s="13">
        <f t="shared" si="0"/>
        <v>13338041.67</v>
      </c>
      <c r="F29" s="13"/>
    </row>
    <row r="30" spans="1:6" ht="34.5">
      <c r="A30" s="11" t="s">
        <v>57</v>
      </c>
      <c r="B30" s="12" t="s">
        <v>24</v>
      </c>
      <c r="C30" s="20">
        <v>50000</v>
      </c>
      <c r="D30" s="13">
        <v>135200</v>
      </c>
      <c r="E30" s="13">
        <f t="shared" si="0"/>
        <v>85200</v>
      </c>
      <c r="F30" s="13">
        <f t="shared" si="1"/>
        <v>270.40000000000003</v>
      </c>
    </row>
    <row r="31" spans="1:6" ht="17.25">
      <c r="A31" s="11" t="s">
        <v>58</v>
      </c>
      <c r="B31" s="12" t="s">
        <v>25</v>
      </c>
      <c r="C31" s="20">
        <v>2969256.93</v>
      </c>
      <c r="D31" s="13">
        <v>2741256.9299999997</v>
      </c>
      <c r="E31" s="13">
        <f t="shared" si="0"/>
        <v>-228000.00000000047</v>
      </c>
      <c r="F31" s="13">
        <f t="shared" si="1"/>
        <v>92.3213111773389</v>
      </c>
    </row>
    <row r="32" spans="1:6" ht="17.25">
      <c r="A32" s="11" t="s">
        <v>59</v>
      </c>
      <c r="B32" s="12" t="s">
        <v>26</v>
      </c>
      <c r="C32" s="20">
        <v>8935100</v>
      </c>
      <c r="D32" s="13">
        <v>8603108.58</v>
      </c>
      <c r="E32" s="13">
        <f t="shared" si="0"/>
        <v>-331991.4199999999</v>
      </c>
      <c r="F32" s="13">
        <f t="shared" si="1"/>
        <v>96.2844129332632</v>
      </c>
    </row>
    <row r="33" spans="1:6" ht="17.25">
      <c r="A33" s="8" t="s">
        <v>60</v>
      </c>
      <c r="B33" s="9" t="s">
        <v>27</v>
      </c>
      <c r="C33" s="10">
        <f>C34</f>
        <v>13563599</v>
      </c>
      <c r="D33" s="10">
        <f>D34</f>
        <v>12646945</v>
      </c>
      <c r="E33" s="10">
        <f t="shared" si="0"/>
        <v>-916654</v>
      </c>
      <c r="F33" s="10">
        <f t="shared" si="1"/>
        <v>93.24180846101392</v>
      </c>
    </row>
    <row r="34" spans="1:6" ht="17.25">
      <c r="A34" s="11" t="s">
        <v>61</v>
      </c>
      <c r="B34" s="12" t="s">
        <v>28</v>
      </c>
      <c r="C34" s="20">
        <v>13563599</v>
      </c>
      <c r="D34" s="15">
        <v>12646945</v>
      </c>
      <c r="E34" s="13">
        <f t="shared" si="0"/>
        <v>-916654</v>
      </c>
      <c r="F34" s="13">
        <f t="shared" si="1"/>
        <v>93.24180846101392</v>
      </c>
    </row>
    <row r="35" spans="1:6" ht="17.25">
      <c r="A35" s="8">
        <v>1000</v>
      </c>
      <c r="B35" s="9" t="s">
        <v>29</v>
      </c>
      <c r="C35" s="10">
        <f>SUM(C36:C38)</f>
        <v>4734059.93</v>
      </c>
      <c r="D35" s="10">
        <f>SUM(D36:D38)</f>
        <v>2843073.13</v>
      </c>
      <c r="E35" s="10">
        <f t="shared" si="0"/>
        <v>-1890986.7999999998</v>
      </c>
      <c r="F35" s="10">
        <f t="shared" si="1"/>
        <v>60.055706350130635</v>
      </c>
    </row>
    <row r="36" spans="1:6" ht="17.25">
      <c r="A36" s="11">
        <v>1001</v>
      </c>
      <c r="B36" s="12" t="s">
        <v>30</v>
      </c>
      <c r="C36" s="20">
        <v>1483498.25</v>
      </c>
      <c r="D36" s="14">
        <v>1483498.25</v>
      </c>
      <c r="E36" s="13">
        <f t="shared" si="0"/>
        <v>0</v>
      </c>
      <c r="F36" s="13">
        <f t="shared" si="1"/>
        <v>100</v>
      </c>
    </row>
    <row r="37" spans="1:6" ht="17.25">
      <c r="A37" s="11">
        <v>1003</v>
      </c>
      <c r="B37" s="12" t="s">
        <v>31</v>
      </c>
      <c r="C37" s="20">
        <v>1450847.43</v>
      </c>
      <c r="D37" s="15">
        <v>291921.75</v>
      </c>
      <c r="E37" s="13">
        <f t="shared" si="0"/>
        <v>-1158925.68</v>
      </c>
      <c r="F37" s="13">
        <f t="shared" si="1"/>
        <v>20.120775207907286</v>
      </c>
    </row>
    <row r="38" spans="1:6" ht="17.25">
      <c r="A38" s="11">
        <v>1004</v>
      </c>
      <c r="B38" s="12" t="s">
        <v>32</v>
      </c>
      <c r="C38" s="20">
        <v>1799714.25</v>
      </c>
      <c r="D38" s="15">
        <v>1067653.13</v>
      </c>
      <c r="E38" s="13">
        <f t="shared" si="0"/>
        <v>-732061.1200000001</v>
      </c>
      <c r="F38" s="13">
        <f t="shared" si="1"/>
        <v>59.32348038028814</v>
      </c>
    </row>
    <row r="39" spans="1:6" ht="17.25">
      <c r="A39" s="8">
        <v>1100</v>
      </c>
      <c r="B39" s="9" t="s">
        <v>33</v>
      </c>
      <c r="C39" s="10">
        <f>C40</f>
        <v>361000</v>
      </c>
      <c r="D39" s="10">
        <f>D40</f>
        <v>531000</v>
      </c>
      <c r="E39" s="10">
        <f t="shared" si="0"/>
        <v>170000</v>
      </c>
      <c r="F39" s="10">
        <f t="shared" si="1"/>
        <v>147.09141274238226</v>
      </c>
    </row>
    <row r="40" spans="1:6" ht="17.25">
      <c r="A40" s="11">
        <v>1102</v>
      </c>
      <c r="B40" s="12" t="s">
        <v>34</v>
      </c>
      <c r="C40" s="20">
        <v>361000</v>
      </c>
      <c r="D40" s="15">
        <v>531000</v>
      </c>
      <c r="E40" s="13">
        <f t="shared" si="0"/>
        <v>170000</v>
      </c>
      <c r="F40" s="13">
        <f t="shared" si="1"/>
        <v>147.09141274238226</v>
      </c>
    </row>
    <row r="41" spans="1:6" ht="17.25">
      <c r="A41" s="25" t="s">
        <v>35</v>
      </c>
      <c r="B41" s="25"/>
      <c r="C41" s="10">
        <f>C39+C35+C33+C26+C22+C16+C14+C6</f>
        <v>267746177.73000002</v>
      </c>
      <c r="D41" s="10">
        <f>D39+D35+D33+D26+D22+D16+D14+D6</f>
        <v>260591736.52000004</v>
      </c>
      <c r="E41" s="10">
        <f t="shared" si="0"/>
        <v>-7154441.209999979</v>
      </c>
      <c r="F41" s="10">
        <f t="shared" si="1"/>
        <v>97.32790164526097</v>
      </c>
    </row>
    <row r="42" ht="15">
      <c r="A42" s="5"/>
    </row>
  </sheetData>
  <sheetProtection/>
  <mergeCells count="7">
    <mergeCell ref="D1:F1"/>
    <mergeCell ref="A4:A5"/>
    <mergeCell ref="B4:B5"/>
    <mergeCell ref="A41:B41"/>
    <mergeCell ref="A2:F2"/>
    <mergeCell ref="C4:D4"/>
    <mergeCell ref="E4:F4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2016-11-24T10:33:55Z</cp:lastPrinted>
  <dcterms:created xsi:type="dcterms:W3CDTF">2016-11-03T07:34:17Z</dcterms:created>
  <dcterms:modified xsi:type="dcterms:W3CDTF">2016-12-13T11:07:36Z</dcterms:modified>
  <cp:category/>
  <cp:version/>
  <cp:contentType/>
  <cp:contentStatus/>
</cp:coreProperties>
</file>