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<sst xmlns="http://schemas.openxmlformats.org/spreadsheetml/2006/main" count="447" uniqueCount="380">
  <si>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</si>
  <si>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</si>
  <si>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</si>
  <si>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</si>
  <si>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</si>
  <si>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</si>
  <si>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</si>
  <si>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</si>
  <si>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</si>
  <si>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</si>
  <si>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</si>
  <si>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</si>
  <si>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</si>
  <si>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</si>
  <si>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</si>
  <si>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</si>
  <si>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</si>
  <si>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</si>
  <si>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</si>
  <si>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</si>
  <si>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</si>
  <si>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</si>
  <si>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</si>
  <si>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</si>
  <si>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</si>
  <si>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</si>
  <si>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</si>
  <si>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</si>
  <si>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</si>
  <si>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</si>
  <si>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</si>
  <si>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</si>
  <si>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</si>
  <si>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</si>
  <si>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</si>
  <si>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</si>
  <si>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</si>
  <si>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</si>
  <si>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</si>
  <si>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</si>
  <si>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</si>
  <si>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</si>
  <si>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</si>
  <si>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</si>
  <si>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</si>
  <si>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</si>
  <si>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</si>
  <si>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</si>
  <si>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</si>
  <si>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</si>
  <si>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</si>
  <si>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</si>
  <si>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</si>
  <si>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</si>
  <si>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</si>
  <si>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</si>
  <si>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</si>
  <si>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</si>
  <si>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</si>
  <si>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</si>
  <si>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</si>
  <si>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</si>
  <si>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</si>
  <si>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</si>
  <si>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</si>
  <si>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</si>
  <si>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</si>
  <si>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</si>
  <si>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</si>
  <si>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</si>
  <si>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</si>
  <si>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</si>
  <si>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</si>
  <si>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</si>
  <si>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</si>
  <si>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</si>
  <si>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</si>
  <si>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</si>
  <si>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</si>
  <si>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</si>
  <si>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</si>
  <si>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</si>
  <si>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</si>
  <si>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</si>
  <si>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</si>
  <si>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</si>
  <si>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</si>
  <si>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</si>
  <si>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</si>
  <si>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</si>
  <si>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</si>
  <si>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</si>
  <si>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</si>
  <si>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</si>
  <si>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</si>
  <si>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</si>
  <si>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</si>
  <si>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</si>
  <si>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</si>
  <si>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</si>
  <si>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</si>
  <si>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</si>
  <si>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</si>
  <si>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</si>
  <si>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</si>
  <si>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</si>
  <si>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</si>
  <si>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</si>
  <si>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</si>
  <si>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</si>
  <si>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</si>
  <si>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</si>
  <si>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</si>
  <si>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</si>
  <si>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</si>
  <si>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</si>
  <si>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</si>
  <si>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</si>
  <si>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</si>
  <si>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</si>
  <si>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</si>
  <si>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</si>
  <si>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</si>
  <si>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</si>
  <si>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</si>
  <si>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</si>
  <si>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</si>
  <si>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</si>
  <si>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</si>
  <si>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</si>
  <si>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</si>
  <si>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</si>
  <si>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</si>
  <si>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</si>
  <si>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</si>
  <si>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</si>
  <si>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</si>
  <si>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</si>
  <si>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</si>
  <si>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</si>
  <si>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</si>
  <si>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</si>
  <si>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</si>
  <si>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</si>
  <si>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</si>
  <si>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</si>
  <si>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</si>
  <si>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</si>
  <si>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</si>
  <si>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</si>
  <si>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</si>
  <si>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</si>
  <si>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</si>
  <si>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</si>
  <si>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</si>
  <si>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</si>
  <si>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</si>
  <si>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</si>
  <si>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</si>
  <si>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</si>
  <si>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</si>
  <si>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</si>
  <si>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</si>
  <si>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</si>
  <si>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</si>
  <si>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</si>
  <si>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</si>
  <si>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</si>
  <si>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</si>
  <si>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</si>
  <si>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</si>
  <si>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</si>
  <si>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</si>
  <si>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</si>
  <si>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</si>
  <si>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</si>
  <si>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</si>
  <si>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</si>
  <si>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</si>
  <si>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</si>
  <si>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</si>
  <si>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</si>
  <si>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</si>
  <si>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</si>
  <si>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</si>
  <si>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000 2 19 00000 00 0000 000</t>
  </si>
  <si>
    <t>000 2 19 00000 05 0000 151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</si>
  <si>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</si>
  <si>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</si>
  <si>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</si>
  <si>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</si>
  <si>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</si>
  <si>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000 1 14 06025 05 0000 430 </t>
  </si>
  <si>
    <t xml:space="preserve">041 1 14 06025 05 0000 430 </t>
  </si>
  <si>
    <t>000 2 02 15002 00 0000 151</t>
  </si>
  <si>
    <t>000 2 02 15002 05 0000 151</t>
  </si>
  <si>
    <t>037 2 02 15002 05 0000 151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</si>
  <si>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</si>
  <si>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</si>
  <si>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</si>
  <si>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</si>
  <si>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</si>
  <si>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</si>
  <si>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</si>
  <si>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</si>
  <si>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</si>
  <si>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</si>
  <si>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</si>
  <si>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</si>
  <si>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</si>
  <si>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</si>
  <si>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</si>
  <si>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</si>
  <si>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</si>
  <si>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</si>
  <si>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</si>
  <si>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</si>
  <si>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</si>
  <si>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</si>
  <si>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</si>
  <si>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</si>
  <si>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</si>
  <si>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</si>
  <si>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</si>
  <si>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</si>
  <si>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</si>
  <si>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</si>
  <si>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</si>
  <si>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</si>
  <si>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</si>
  <si>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</si>
  <si>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</si>
  <si>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</si>
  <si>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</si>
  <si>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</si>
  <si>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</si>
  <si>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</si>
  <si>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</si>
  <si>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</si>
  <si>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</si>
  <si>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</si>
  <si>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</si>
  <si>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</si>
  <si>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</si>
  <si>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</si>
  <si>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</si>
  <si>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</si>
  <si>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</si>
  <si>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</si>
  <si>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</si>
  <si>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</si>
  <si>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</si>
  <si>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</si>
  <si>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</si>
  <si>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</si>
  <si>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</si>
  <si>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</si>
  <si>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</si>
  <si>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</si>
  <si>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</si>
  <si>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</si>
  <si>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</si>
  <si>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</si>
  <si>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</si>
  <si>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</si>
  <si>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Субсидии бюджетам бюджетной системы Российской Федерации (межбюджетные субсидии)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</si>
  <si>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</si>
  <si>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</si>
  <si>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</si>
  <si>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</si>
  <si>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</si>
  <si>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</si>
  <si>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</si>
  <si>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</si>
  <si>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</si>
  <si>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</si>
  <si>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</si>
  <si>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</si>
  <si>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</si>
  <si>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t>188 1 16 28000 01 0000 140</t>
  </si>
  <si>
    <t>041 1 16 90050 05 0000 140</t>
  </si>
  <si>
    <t>076 1 16 90050 05 0000 140</t>
  </si>
  <si>
    <t>Исполнено за 9 месяцев 2017 года (руб.)</t>
  </si>
  <si>
    <t>000 1 06 01030 05 0000 110</t>
  </si>
  <si>
    <t>182 1 06 01030 05 0000 110</t>
  </si>
  <si>
    <t xml:space="preserve">Налог на имущество физических лиц
</t>
  </si>
  <si>
    <t>000 1 06 01000 00 0000 110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</si>
  <si>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</si>
  <si>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Невыясненные поступления
</t>
  </si>
  <si>
    <t>000 1 17 01000 00 0000 180</t>
  </si>
  <si>
    <t>000 1 17 01050 05 0000 180</t>
  </si>
  <si>
    <t>037 1 17 01050 05 0000 180</t>
  </si>
  <si>
    <t xml:space="preserve">Невыясненные поступления, зачисляемые в бюджеты муниципальных районов
</t>
  </si>
  <si>
    <t>Исполнено за 9 месяцев 2016 года (руб.)</t>
  </si>
  <si>
    <t>Сведения о доходах бюджета Южского муниципального района по видам доходов за 9 месяцев 2017 года в сравнении с соответствующим периодом 2016 года</t>
  </si>
  <si>
    <t>Рост (снижение) 2017 года к 2016 году (по состоянию на 1 октября)</t>
  </si>
  <si>
    <t>в % (гр.4/гр.3*100)</t>
  </si>
  <si>
    <t>в руб. (гр.4-гр.3)</t>
  </si>
  <si>
    <r>
      <t xml:space="preserve">НАЛОГИ НА СОВОКУПНЫЙ ДОХОД                      </t>
    </r>
  </si>
  <si>
    <r>
      <t>Единый налог на вмененный доход для отдельных видов деятельности</t>
    </r>
    <r>
      <rPr>
        <i/>
        <sz val="12"/>
        <color indexed="56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</si>
  <si>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</si>
  <si>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</si>
  <si>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</si>
  <si>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2"/>
        <rFont val="Times New Roman"/>
        <family val="1"/>
      </rPr>
      <t xml:space="preserve"> </t>
    </r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</si>
  <si>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</si>
  <si>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2"/>
        <color indexed="56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</si>
  <si>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2"/>
        <color indexed="56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           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</si>
  <si>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</si>
  <si>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</si>
  <si>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</si>
  <si>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</si>
  <si>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2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</si>
  <si>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2"/>
        <rFont val="Times New Roman"/>
        <family val="1"/>
      </rPr>
      <t xml:space="preserve"> </t>
    </r>
  </si>
  <si>
    <t xml:space="preserve">Прочие поступления от денежных взысканий (штрафов) и иных сумм в возмещение ущерба                        </t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</si>
  <si>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2"/>
        <rFont val="Times New Roman"/>
        <family val="1"/>
      </rPr>
      <t xml:space="preserve">  </t>
    </r>
  </si>
  <si>
    <r>
      <t>Прочие субсидии бюджетам муниципальных районов</t>
    </r>
    <r>
      <rPr>
        <i/>
        <sz val="12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</si>
  <si>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2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</si>
  <si>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2"/>
        <color indexed="56"/>
        <rFont val="Times New Roman"/>
        <family val="1"/>
      </rPr>
      <t xml:space="preserve"> </t>
    </r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</si>
  <si>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</t>
  </si>
  <si>
    <t>037 1 13 02995 05 0000 130</t>
  </si>
  <si>
    <t>039 1 13 02995 05 0000 130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</si>
  <si>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</si>
  <si>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</si>
  <si>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
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</si>
  <si>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</si>
  <si>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</si>
  <si>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</si>
  <si>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</si>
  <si>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188 1 16 21050 05 0000 140</t>
  </si>
  <si>
    <t>000 1 17 05000 00 0000 180</t>
  </si>
  <si>
    <t>000 1 17 05050 05 0000 180</t>
  </si>
  <si>
    <t>041 1 17 05050 05 0000 180</t>
  </si>
  <si>
    <t>Прочие неналоговые доходы бюджетов муниципальных районов</t>
  </si>
  <si>
    <t>Прочие неналоговые доходы</t>
  </si>
  <si>
    <t>000 2 02 01000 00 0000 151/000 2 02 10000 00 0000 151</t>
  </si>
  <si>
    <t>000 2 02 01001 00 0000 151/000 2 02 15001 00 0000 151</t>
  </si>
  <si>
    <t>000 2 02 01001 05 0000 151/000 2 02 15001 05 0000 151</t>
  </si>
  <si>
    <t>037 2 02 01001 05 0000 151/037 2 02 15001 05 0000 151</t>
  </si>
  <si>
    <t>000 2 02 02000 00 0000 151/000 2 02 20000 00 0000 151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</si>
  <si>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</si>
  <si>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</si>
  <si>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</si>
  <si>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</si>
  <si>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035 2 02 02008 05 0000 151</t>
  </si>
  <si>
    <t>000 2 02 02051 00 0000 151/000 2 02 20051 00 0000 151</t>
  </si>
  <si>
    <t>000 2 02 02051 05 0000 151/000 2 02 20051 05 0000 151</t>
  </si>
  <si>
    <t>035 2 02 02051 05 0000 151/035 2 02 20051 05 0000 151</t>
  </si>
  <si>
    <t>000 2 02 02999 00 0000 151/000 2 02 29999 00 0000 151</t>
  </si>
  <si>
    <t>000 2 02 02999 05 0000 151/000 2 02 29999 05 0000 151</t>
  </si>
  <si>
    <t>035 2 02 02999 05 0000 151/035 2 02 29999 05 0000 151</t>
  </si>
  <si>
    <t>039 2 02 02999 05 0000 151/039 2 02 29999 05 0000 151</t>
  </si>
  <si>
    <t>000 2 02 03000 00 0000 151/000 2 02 30000 00 0000 151</t>
  </si>
  <si>
    <t>000 2 02 03007 00 0000 151</t>
  </si>
  <si>
    <t>000 2 02 03007 05 0000 151</t>
  </si>
  <si>
    <t>035 2 02 03007 05 0000 151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</si>
  <si>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</si>
  <si>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</si>
  <si>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03024 00 0000 151/000 2 02 30024 00 0000 151</t>
  </si>
  <si>
    <t>000 2 02 03024 05 0000 151/000 2 02 30024 05 0000 151</t>
  </si>
  <si>
    <t>035 2 02 03024 05 0000 151/035 2 02 30024 05 0000 151</t>
  </si>
  <si>
    <t>039 2 02 03024 05 0000 151/039 2 02 30024 05 0000 151</t>
  </si>
  <si>
    <t xml:space="preserve">044 2 02 03024 05 0000 151/044 2 02 30024 05 0000 151 </t>
  </si>
  <si>
    <t>000 2 02 03121 00 0000 151</t>
  </si>
  <si>
    <t>000 2 02 03121 05 0000 151</t>
  </si>
  <si>
    <t>035 2 02 03121 05 0000 151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</si>
  <si>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</si>
  <si>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</si>
  <si>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000 2 02 03999 00 0000 151/000 2 02 39999 00 0000 151</t>
  </si>
  <si>
    <t>000 2 02 03999 05 0000 151/000 2 02 39999 05 0000 151</t>
  </si>
  <si>
    <t>039 2 02 03999 05 0000 151/039 2 02 39999 05 0000 151</t>
  </si>
  <si>
    <t>000 2 02 04000 00 0000 151/000 2 02 40000 00 0000 151</t>
  </si>
  <si>
    <t>000 2 02 04014 00 0000 151/000 2 02 40014 00 0000 151</t>
  </si>
  <si>
    <t>000 2 02 04014 05 0000 151/000 2 02 40014 05 0000 151</t>
  </si>
  <si>
    <t>043 2 02 04014 05 0000 151/043 2 02 40014 05 0000 151</t>
  </si>
  <si>
    <t>035 2 02 04014 05 0000 151</t>
  </si>
  <si>
    <t>037 2 02 04014 05 0000 151</t>
  </si>
  <si>
    <t>041 2 02 04014 05 0000 151</t>
  </si>
  <si>
    <t>000 2 19 05000 05 0000 151/000 2 19 60010 05 0000 151</t>
  </si>
  <si>
    <t>039 2 19 05000 05 0000 151/039 2 19 60010 05 0000 151</t>
  </si>
  <si>
    <t>035 2 19 05000 05 0000 151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</si>
</sst>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justify" vertical="top" wrapText="1"/>
    </xf>
    <xf numFmtId="4" fontId="5" fillId="33" borderId="1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center" shrinkToFit="1"/>
    </xf>
    <xf numFmtId="171" fontId="5" fillId="34" borderId="10" xfId="60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>
      <alignment horizontal="center" vertical="top" shrinkToFit="1"/>
    </xf>
    <xf numFmtId="0" fontId="6" fillId="34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10" xfId="0" applyFont="1" applyFill="1" applyBorder="1" applyAlignment="1">
      <alignment horizontal="center" vertical="top" shrinkToFit="1"/>
    </xf>
    <xf numFmtId="0" fontId="5" fillId="34" borderId="10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justify" vertical="top" wrapText="1"/>
    </xf>
    <xf numFmtId="0" fontId="5" fillId="34" borderId="10" xfId="0" applyNumberFormat="1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justify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6" fillId="34" borderId="13" xfId="0" applyNumberFormat="1" applyFont="1" applyFill="1" applyBorder="1" applyAlignment="1">
      <alignment horizontal="left" vertical="center" wrapText="1"/>
    </xf>
    <xf numFmtId="2" fontId="6" fillId="34" borderId="14" xfId="0" applyNumberFormat="1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7"/>
  <sheetViews>
    <sheetView tabSelected="1" zoomScalePageLayoutView="0" workbookViewId="0" topLeftCell="A213">
      <selection activeCell="B225" sqref="B225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18.625" style="3" customWidth="1"/>
    <col min="6" max="6" width="17.125" style="3" customWidth="1"/>
    <col min="7" max="7" width="14.75390625" style="3" customWidth="1"/>
    <col min="8" max="8" width="14.125" style="3" customWidth="1"/>
    <col min="9" max="16384" width="9.125" style="3" customWidth="1"/>
  </cols>
  <sheetData>
    <row r="2" spans="1:6" ht="40.5" customHeight="1">
      <c r="A2" s="57" t="s">
        <v>294</v>
      </c>
      <c r="B2" s="57"/>
      <c r="C2" s="57"/>
      <c r="D2" s="57"/>
      <c r="E2" s="57"/>
      <c r="F2" s="57"/>
    </row>
    <row r="3" spans="1:5" ht="14.25" customHeight="1">
      <c r="A3" s="60"/>
      <c r="B3" s="60"/>
      <c r="C3" s="60"/>
      <c r="D3" s="60"/>
      <c r="E3" s="60"/>
    </row>
    <row r="4" spans="1:6" ht="42.75" customHeight="1">
      <c r="A4" s="53" t="s">
        <v>68</v>
      </c>
      <c r="B4" s="53" t="s">
        <v>69</v>
      </c>
      <c r="C4" s="51" t="s">
        <v>293</v>
      </c>
      <c r="D4" s="53" t="s">
        <v>282</v>
      </c>
      <c r="E4" s="55" t="s">
        <v>295</v>
      </c>
      <c r="F4" s="56"/>
    </row>
    <row r="5" spans="1:6" ht="39.75" customHeight="1">
      <c r="A5" s="54"/>
      <c r="B5" s="54"/>
      <c r="C5" s="52"/>
      <c r="D5" s="54"/>
      <c r="E5" s="11" t="s">
        <v>296</v>
      </c>
      <c r="F5" s="12" t="s">
        <v>297</v>
      </c>
    </row>
    <row r="6" spans="1:6" ht="18.75">
      <c r="A6" s="12">
        <v>1</v>
      </c>
      <c r="B6" s="12">
        <v>2</v>
      </c>
      <c r="C6" s="50">
        <v>3</v>
      </c>
      <c r="D6" s="13">
        <v>4</v>
      </c>
      <c r="E6" s="13">
        <v>5</v>
      </c>
      <c r="F6" s="14">
        <v>6</v>
      </c>
    </row>
    <row r="7" spans="1:6" ht="36" customHeight="1">
      <c r="A7" s="15" t="s">
        <v>11</v>
      </c>
      <c r="B7" s="16" t="s">
        <v>200</v>
      </c>
      <c r="C7" s="36">
        <f>C8+C18+C28+C45++C73+C91+C101+C115+C130+C53+C41+C162</f>
        <v>31238022.090000007</v>
      </c>
      <c r="D7" s="17">
        <f>D8+D18+D28+D45++D73+D91+D101+D115+D130+D53+D41+D162</f>
        <v>52342040.25999999</v>
      </c>
      <c r="E7" s="17">
        <f>D7/C7*100</f>
        <v>167.55875294920114</v>
      </c>
      <c r="F7" s="48">
        <f>D7-C7</f>
        <v>21104018.169999983</v>
      </c>
    </row>
    <row r="8" spans="1:6" ht="18.75">
      <c r="A8" s="15" t="s">
        <v>12</v>
      </c>
      <c r="B8" s="16" t="s">
        <v>13</v>
      </c>
      <c r="C8" s="36">
        <f>C9</f>
        <v>19254662.31</v>
      </c>
      <c r="D8" s="17">
        <f>D9</f>
        <v>33013815.57</v>
      </c>
      <c r="E8" s="17">
        <f>D8/C8*100</f>
        <v>171.45881365498747</v>
      </c>
      <c r="F8" s="48">
        <f aca="true" t="shared" si="0" ref="F8:F71">D8-C8</f>
        <v>13759153.260000002</v>
      </c>
    </row>
    <row r="9" spans="1:6" ht="18.75">
      <c r="A9" s="18" t="s">
        <v>14</v>
      </c>
      <c r="B9" s="19" t="s">
        <v>15</v>
      </c>
      <c r="C9" s="37">
        <f>C10+C12+C16+C14</f>
        <v>19254662.31</v>
      </c>
      <c r="D9" s="20">
        <f>D10+D12+D16+D14</f>
        <v>33013815.57</v>
      </c>
      <c r="E9" s="20">
        <f>D9/C9*100</f>
        <v>171.45881365498747</v>
      </c>
      <c r="F9" s="10">
        <f t="shared" si="0"/>
        <v>13759153.260000002</v>
      </c>
    </row>
    <row r="10" spans="1:6" ht="99" customHeight="1">
      <c r="A10" s="18" t="s">
        <v>99</v>
      </c>
      <c r="B10" s="21" t="s">
        <v>78</v>
      </c>
      <c r="C10" s="25">
        <f>C11</f>
        <v>19020391.02</v>
      </c>
      <c r="D10" s="22">
        <f>D11</f>
        <v>32663587.78</v>
      </c>
      <c r="E10" s="20">
        <f aca="true" t="shared" si="1" ref="E10:E73">D10/C10*100</f>
        <v>171.72931800221215</v>
      </c>
      <c r="F10" s="10">
        <f t="shared" si="0"/>
        <v>13643196.760000002</v>
      </c>
    </row>
    <row r="11" spans="1:6" ht="99.75" customHeight="1">
      <c r="A11" s="23" t="s">
        <v>16</v>
      </c>
      <c r="B11" s="24" t="s">
        <v>78</v>
      </c>
      <c r="C11" s="25">
        <v>19020391.02</v>
      </c>
      <c r="D11" s="25">
        <v>32663587.78</v>
      </c>
      <c r="E11" s="20">
        <f t="shared" si="1"/>
        <v>171.72931800221215</v>
      </c>
      <c r="F11" s="10">
        <f t="shared" si="0"/>
        <v>13643196.760000002</v>
      </c>
    </row>
    <row r="12" spans="1:6" ht="152.25" customHeight="1">
      <c r="A12" s="23" t="s">
        <v>100</v>
      </c>
      <c r="B12" s="24" t="s">
        <v>18</v>
      </c>
      <c r="C12" s="25">
        <f>C13</f>
        <v>103167.2</v>
      </c>
      <c r="D12" s="25">
        <f>D13</f>
        <v>192116.89</v>
      </c>
      <c r="E12" s="20">
        <f t="shared" si="1"/>
        <v>186.2189630037454</v>
      </c>
      <c r="F12" s="10">
        <f t="shared" si="0"/>
        <v>88949.69000000002</v>
      </c>
    </row>
    <row r="13" spans="1:6" ht="155.25" customHeight="1">
      <c r="A13" s="23" t="s">
        <v>17</v>
      </c>
      <c r="B13" s="24" t="s">
        <v>18</v>
      </c>
      <c r="C13" s="25">
        <v>103167.2</v>
      </c>
      <c r="D13" s="26">
        <v>192116.89</v>
      </c>
      <c r="E13" s="20">
        <f t="shared" si="1"/>
        <v>186.2189630037454</v>
      </c>
      <c r="F13" s="10">
        <f t="shared" si="0"/>
        <v>88949.69000000002</v>
      </c>
    </row>
    <row r="14" spans="1:6" ht="72.75" customHeight="1">
      <c r="A14" s="23" t="s">
        <v>101</v>
      </c>
      <c r="B14" s="27" t="s">
        <v>72</v>
      </c>
      <c r="C14" s="28">
        <f>C15</f>
        <v>44027.09</v>
      </c>
      <c r="D14" s="28">
        <f>D15</f>
        <v>65142.9</v>
      </c>
      <c r="E14" s="20">
        <f t="shared" si="1"/>
        <v>147.96094858869847</v>
      </c>
      <c r="F14" s="10">
        <f t="shared" si="0"/>
        <v>21115.810000000005</v>
      </c>
    </row>
    <row r="15" spans="1:6" ht="63">
      <c r="A15" s="23" t="s">
        <v>19</v>
      </c>
      <c r="B15" s="27" t="s">
        <v>72</v>
      </c>
      <c r="C15" s="28">
        <v>44027.09</v>
      </c>
      <c r="D15" s="28">
        <v>65142.9</v>
      </c>
      <c r="E15" s="20">
        <f t="shared" si="1"/>
        <v>147.96094858869847</v>
      </c>
      <c r="F15" s="10">
        <f t="shared" si="0"/>
        <v>21115.810000000005</v>
      </c>
    </row>
    <row r="16" spans="1:6" ht="130.5" customHeight="1">
      <c r="A16" s="23" t="s">
        <v>102</v>
      </c>
      <c r="B16" s="24" t="s">
        <v>172</v>
      </c>
      <c r="C16" s="28">
        <f>C17</f>
        <v>87077</v>
      </c>
      <c r="D16" s="28">
        <f>D17</f>
        <v>92968</v>
      </c>
      <c r="E16" s="20">
        <f t="shared" si="1"/>
        <v>106.7652767091195</v>
      </c>
      <c r="F16" s="10">
        <f t="shared" si="0"/>
        <v>5891</v>
      </c>
    </row>
    <row r="17" spans="1:6" ht="132.75" customHeight="1">
      <c r="A17" s="23" t="s">
        <v>20</v>
      </c>
      <c r="B17" s="24" t="s">
        <v>172</v>
      </c>
      <c r="C17" s="28">
        <v>87077</v>
      </c>
      <c r="D17" s="28">
        <v>92968</v>
      </c>
      <c r="E17" s="20">
        <f t="shared" si="1"/>
        <v>106.7652767091195</v>
      </c>
      <c r="F17" s="10">
        <f t="shared" si="0"/>
        <v>5891</v>
      </c>
    </row>
    <row r="18" spans="1:6" s="6" customFormat="1" ht="58.5" customHeight="1">
      <c r="A18" s="29" t="s">
        <v>70</v>
      </c>
      <c r="B18" s="30" t="s">
        <v>79</v>
      </c>
      <c r="C18" s="31">
        <f>C19</f>
        <v>1105181.8699999999</v>
      </c>
      <c r="D18" s="31">
        <f>D19</f>
        <v>3182515.4000000004</v>
      </c>
      <c r="E18" s="17">
        <f t="shared" si="1"/>
        <v>287.9630481089959</v>
      </c>
      <c r="F18" s="48">
        <f t="shared" si="0"/>
        <v>2077333.5300000005</v>
      </c>
    </row>
    <row r="19" spans="1:6" ht="47.25">
      <c r="A19" s="32" t="s">
        <v>71</v>
      </c>
      <c r="B19" s="33" t="s">
        <v>80</v>
      </c>
      <c r="C19" s="28">
        <f>C20+C22+C24+C26</f>
        <v>1105181.8699999999</v>
      </c>
      <c r="D19" s="28">
        <f>D20+D22+D24+D26</f>
        <v>3182515.4000000004</v>
      </c>
      <c r="E19" s="20">
        <f t="shared" si="1"/>
        <v>287.9630481089959</v>
      </c>
      <c r="F19" s="10">
        <f t="shared" si="0"/>
        <v>2077333.5300000005</v>
      </c>
    </row>
    <row r="20" spans="1:6" ht="111" customHeight="1">
      <c r="A20" s="32" t="s">
        <v>105</v>
      </c>
      <c r="B20" s="24" t="s">
        <v>81</v>
      </c>
      <c r="C20" s="28">
        <f>C21</f>
        <v>371460.75</v>
      </c>
      <c r="D20" s="28">
        <f>D21</f>
        <v>1286882.48</v>
      </c>
      <c r="E20" s="20">
        <f t="shared" si="1"/>
        <v>346.4383464471011</v>
      </c>
      <c r="F20" s="10">
        <f t="shared" si="0"/>
        <v>915421.73</v>
      </c>
    </row>
    <row r="21" spans="1:6" ht="100.5" customHeight="1">
      <c r="A21" s="32" t="s">
        <v>143</v>
      </c>
      <c r="B21" s="24" t="s">
        <v>81</v>
      </c>
      <c r="C21" s="28">
        <v>371460.75</v>
      </c>
      <c r="D21" s="28">
        <v>1286882.48</v>
      </c>
      <c r="E21" s="20">
        <f t="shared" si="1"/>
        <v>346.4383464471011</v>
      </c>
      <c r="F21" s="10">
        <f t="shared" si="0"/>
        <v>915421.73</v>
      </c>
    </row>
    <row r="22" spans="1:6" ht="123" customHeight="1">
      <c r="A22" s="32" t="s">
        <v>104</v>
      </c>
      <c r="B22" s="24" t="s">
        <v>82</v>
      </c>
      <c r="C22" s="28">
        <f>C23</f>
        <v>5920.44</v>
      </c>
      <c r="D22" s="28">
        <f>D23</f>
        <v>13652.33</v>
      </c>
      <c r="E22" s="20">
        <f t="shared" si="1"/>
        <v>230.59654350014526</v>
      </c>
      <c r="F22" s="10">
        <f t="shared" si="0"/>
        <v>7731.89</v>
      </c>
    </row>
    <row r="23" spans="1:6" ht="123" customHeight="1">
      <c r="A23" s="32" t="s">
        <v>144</v>
      </c>
      <c r="B23" s="24" t="s">
        <v>82</v>
      </c>
      <c r="C23" s="28">
        <v>5920.44</v>
      </c>
      <c r="D23" s="28">
        <v>13652.33</v>
      </c>
      <c r="E23" s="20">
        <f t="shared" si="1"/>
        <v>230.59654350014526</v>
      </c>
      <c r="F23" s="10">
        <f t="shared" si="0"/>
        <v>7731.89</v>
      </c>
    </row>
    <row r="24" spans="1:6" ht="94.5">
      <c r="A24" s="32" t="s">
        <v>103</v>
      </c>
      <c r="B24" s="24" t="s">
        <v>83</v>
      </c>
      <c r="C24" s="28">
        <f>C25</f>
        <v>779093.49</v>
      </c>
      <c r="D24" s="28">
        <f>D25</f>
        <v>2148296.31</v>
      </c>
      <c r="E24" s="20">
        <f t="shared" si="1"/>
        <v>275.74307032138086</v>
      </c>
      <c r="F24" s="10">
        <f t="shared" si="0"/>
        <v>1369202.82</v>
      </c>
    </row>
    <row r="25" spans="1:6" ht="94.5">
      <c r="A25" s="32" t="s">
        <v>145</v>
      </c>
      <c r="B25" s="24" t="s">
        <v>83</v>
      </c>
      <c r="C25" s="28">
        <v>779093.49</v>
      </c>
      <c r="D25" s="28">
        <v>2148296.31</v>
      </c>
      <c r="E25" s="20">
        <f t="shared" si="1"/>
        <v>275.74307032138086</v>
      </c>
      <c r="F25" s="10">
        <f t="shared" si="0"/>
        <v>1369202.82</v>
      </c>
    </row>
    <row r="26" spans="1:6" ht="110.25">
      <c r="A26" s="32" t="s">
        <v>201</v>
      </c>
      <c r="B26" s="24" t="s">
        <v>203</v>
      </c>
      <c r="C26" s="28">
        <f>C27</f>
        <v>-51292.81</v>
      </c>
      <c r="D26" s="28">
        <f>D27</f>
        <v>-266315.72</v>
      </c>
      <c r="E26" s="20">
        <f t="shared" si="1"/>
        <v>519.2067270247038</v>
      </c>
      <c r="F26" s="10">
        <f t="shared" si="0"/>
        <v>-215022.90999999997</v>
      </c>
    </row>
    <row r="27" spans="1:6" ht="110.25">
      <c r="A27" s="32" t="s">
        <v>202</v>
      </c>
      <c r="B27" s="24" t="s">
        <v>203</v>
      </c>
      <c r="C27" s="28">
        <v>-51292.81</v>
      </c>
      <c r="D27" s="28">
        <v>-266315.72</v>
      </c>
      <c r="E27" s="20">
        <f t="shared" si="1"/>
        <v>519.2067270247038</v>
      </c>
      <c r="F27" s="10">
        <f t="shared" si="0"/>
        <v>-215022.90999999997</v>
      </c>
    </row>
    <row r="28" spans="1:6" ht="18.75">
      <c r="A28" s="34" t="s">
        <v>21</v>
      </c>
      <c r="B28" s="35" t="s">
        <v>298</v>
      </c>
      <c r="C28" s="36">
        <f>C29+C34+C37</f>
        <v>4455917.28</v>
      </c>
      <c r="D28" s="36">
        <f>D29+D34+D37</f>
        <v>3829518.43</v>
      </c>
      <c r="E28" s="17">
        <f t="shared" si="1"/>
        <v>85.94231421638958</v>
      </c>
      <c r="F28" s="48">
        <f t="shared" si="0"/>
        <v>-626398.8500000001</v>
      </c>
    </row>
    <row r="29" spans="1:6" ht="31.5">
      <c r="A29" s="23" t="s">
        <v>73</v>
      </c>
      <c r="B29" s="27" t="s">
        <v>299</v>
      </c>
      <c r="C29" s="37">
        <f>C30+C32</f>
        <v>4399602.17</v>
      </c>
      <c r="D29" s="37">
        <f>D30+D32</f>
        <v>3757436.43</v>
      </c>
      <c r="E29" s="20">
        <f t="shared" si="1"/>
        <v>85.40400438069608</v>
      </c>
      <c r="F29" s="10">
        <f t="shared" si="0"/>
        <v>-642165.7399999998</v>
      </c>
    </row>
    <row r="30" spans="1:6" ht="31.5">
      <c r="A30" s="23" t="s">
        <v>107</v>
      </c>
      <c r="B30" s="27" t="s">
        <v>300</v>
      </c>
      <c r="C30" s="37">
        <f>C31</f>
        <v>4399038.02</v>
      </c>
      <c r="D30" s="37">
        <f>D31</f>
        <v>3757292.52</v>
      </c>
      <c r="E30" s="20">
        <f t="shared" si="1"/>
        <v>85.4116855302833</v>
      </c>
      <c r="F30" s="10">
        <f t="shared" si="0"/>
        <v>-641745.4999999995</v>
      </c>
    </row>
    <row r="31" spans="1:6" ht="31.5">
      <c r="A31" s="23" t="s">
        <v>22</v>
      </c>
      <c r="B31" s="27" t="s">
        <v>301</v>
      </c>
      <c r="C31" s="37">
        <v>4399038.02</v>
      </c>
      <c r="D31" s="37">
        <v>3757292.52</v>
      </c>
      <c r="E31" s="20">
        <f t="shared" si="1"/>
        <v>85.4116855302833</v>
      </c>
      <c r="F31" s="10">
        <f t="shared" si="0"/>
        <v>-641745.4999999995</v>
      </c>
    </row>
    <row r="32" spans="1:6" ht="63">
      <c r="A32" s="23" t="s">
        <v>204</v>
      </c>
      <c r="B32" s="27" t="s">
        <v>206</v>
      </c>
      <c r="C32" s="37">
        <f>C33</f>
        <v>564.15</v>
      </c>
      <c r="D32" s="37">
        <f>D33</f>
        <v>143.91</v>
      </c>
      <c r="E32" s="20">
        <f t="shared" si="1"/>
        <v>25.5091730922627</v>
      </c>
      <c r="F32" s="10">
        <f t="shared" si="0"/>
        <v>-420.24</v>
      </c>
    </row>
    <row r="33" spans="1:6" ht="63">
      <c r="A33" s="23" t="s">
        <v>205</v>
      </c>
      <c r="B33" s="27" t="s">
        <v>206</v>
      </c>
      <c r="C33" s="37">
        <v>564.15</v>
      </c>
      <c r="D33" s="37">
        <v>143.91</v>
      </c>
      <c r="E33" s="20">
        <f t="shared" si="1"/>
        <v>25.5091730922627</v>
      </c>
      <c r="F33" s="10">
        <f t="shared" si="0"/>
        <v>-420.24</v>
      </c>
    </row>
    <row r="34" spans="1:6" ht="24" customHeight="1">
      <c r="A34" s="23" t="s">
        <v>74</v>
      </c>
      <c r="B34" s="27" t="s">
        <v>24</v>
      </c>
      <c r="C34" s="37">
        <f>C35</f>
        <v>1553.11</v>
      </c>
      <c r="D34" s="37">
        <f>D35</f>
        <v>4740.68</v>
      </c>
      <c r="E34" s="20">
        <f t="shared" si="1"/>
        <v>305.237877548918</v>
      </c>
      <c r="F34" s="10">
        <f t="shared" si="0"/>
        <v>3187.5700000000006</v>
      </c>
    </row>
    <row r="35" spans="1:6" ht="24" customHeight="1">
      <c r="A35" s="23" t="s">
        <v>119</v>
      </c>
      <c r="B35" s="27" t="s">
        <v>24</v>
      </c>
      <c r="C35" s="37">
        <f>C36</f>
        <v>1553.11</v>
      </c>
      <c r="D35" s="37">
        <f>D36</f>
        <v>4740.68</v>
      </c>
      <c r="E35" s="20">
        <f t="shared" si="1"/>
        <v>305.237877548918</v>
      </c>
      <c r="F35" s="10">
        <f t="shared" si="0"/>
        <v>3187.5700000000006</v>
      </c>
    </row>
    <row r="36" spans="1:6" ht="24" customHeight="1">
      <c r="A36" s="23" t="s">
        <v>23</v>
      </c>
      <c r="B36" s="27" t="s">
        <v>24</v>
      </c>
      <c r="C36" s="28">
        <v>1553.11</v>
      </c>
      <c r="D36" s="28">
        <v>4740.68</v>
      </c>
      <c r="E36" s="20">
        <f t="shared" si="1"/>
        <v>305.237877548918</v>
      </c>
      <c r="F36" s="10">
        <f t="shared" si="0"/>
        <v>3187.5700000000006</v>
      </c>
    </row>
    <row r="37" spans="1:6" ht="41.25" customHeight="1">
      <c r="A37" s="23" t="s">
        <v>148</v>
      </c>
      <c r="B37" s="33" t="s">
        <v>149</v>
      </c>
      <c r="C37" s="37">
        <f>C39</f>
        <v>54762</v>
      </c>
      <c r="D37" s="37">
        <f>D39</f>
        <v>67341.32</v>
      </c>
      <c r="E37" s="20">
        <f t="shared" si="1"/>
        <v>122.97089222453528</v>
      </c>
      <c r="F37" s="10">
        <f t="shared" si="0"/>
        <v>12579.320000000007</v>
      </c>
    </row>
    <row r="38" spans="1:6" ht="82.5" customHeight="1">
      <c r="A38" s="23" t="s">
        <v>170</v>
      </c>
      <c r="B38" s="33" t="s">
        <v>173</v>
      </c>
      <c r="C38" s="37">
        <f>C39</f>
        <v>54762</v>
      </c>
      <c r="D38" s="37">
        <f>D39</f>
        <v>67341.32</v>
      </c>
      <c r="E38" s="20">
        <f t="shared" si="1"/>
        <v>122.97089222453528</v>
      </c>
      <c r="F38" s="10">
        <f t="shared" si="0"/>
        <v>12579.320000000007</v>
      </c>
    </row>
    <row r="39" spans="1:6" ht="81" customHeight="1">
      <c r="A39" s="23" t="s">
        <v>171</v>
      </c>
      <c r="B39" s="33" t="s">
        <v>174</v>
      </c>
      <c r="C39" s="37">
        <v>54762</v>
      </c>
      <c r="D39" s="38">
        <v>67341.32</v>
      </c>
      <c r="E39" s="20">
        <f t="shared" si="1"/>
        <v>122.97089222453528</v>
      </c>
      <c r="F39" s="10">
        <f t="shared" si="0"/>
        <v>12579.320000000007</v>
      </c>
    </row>
    <row r="40" spans="1:6" ht="24" customHeight="1" hidden="1">
      <c r="A40" s="34" t="s">
        <v>150</v>
      </c>
      <c r="B40" s="35" t="s">
        <v>151</v>
      </c>
      <c r="C40" s="36">
        <v>0</v>
      </c>
      <c r="D40" s="36">
        <v>0</v>
      </c>
      <c r="E40" s="20" t="e">
        <f t="shared" si="1"/>
        <v>#DIV/0!</v>
      </c>
      <c r="F40" s="10">
        <f t="shared" si="0"/>
        <v>0</v>
      </c>
    </row>
    <row r="41" spans="1:6" ht="24" customHeight="1">
      <c r="A41" s="34" t="s">
        <v>150</v>
      </c>
      <c r="B41" s="35" t="s">
        <v>151</v>
      </c>
      <c r="C41" s="36">
        <f aca="true" t="shared" si="2" ref="C41:D43">C42</f>
        <v>0.03</v>
      </c>
      <c r="D41" s="36">
        <f t="shared" si="2"/>
        <v>99.08</v>
      </c>
      <c r="E41" s="17">
        <f t="shared" si="1"/>
        <v>330266.6666666666</v>
      </c>
      <c r="F41" s="48">
        <f t="shared" si="0"/>
        <v>99.05</v>
      </c>
    </row>
    <row r="42" spans="1:6" ht="24" customHeight="1">
      <c r="A42" s="23" t="s">
        <v>286</v>
      </c>
      <c r="B42" s="27" t="s">
        <v>285</v>
      </c>
      <c r="C42" s="37">
        <f t="shared" si="2"/>
        <v>0.03</v>
      </c>
      <c r="D42" s="37">
        <f t="shared" si="2"/>
        <v>99.08</v>
      </c>
      <c r="E42" s="20">
        <f t="shared" si="1"/>
        <v>330266.6666666666</v>
      </c>
      <c r="F42" s="10">
        <f t="shared" si="0"/>
        <v>99.05</v>
      </c>
    </row>
    <row r="43" spans="1:6" ht="75.75" customHeight="1">
      <c r="A43" s="23" t="s">
        <v>283</v>
      </c>
      <c r="B43" s="27" t="s">
        <v>287</v>
      </c>
      <c r="C43" s="37">
        <f t="shared" si="2"/>
        <v>0.03</v>
      </c>
      <c r="D43" s="37">
        <f t="shared" si="2"/>
        <v>99.08</v>
      </c>
      <c r="E43" s="20">
        <f t="shared" si="1"/>
        <v>330266.6666666666</v>
      </c>
      <c r="F43" s="10">
        <f t="shared" si="0"/>
        <v>99.05</v>
      </c>
    </row>
    <row r="44" spans="1:6" ht="77.25" customHeight="1">
      <c r="A44" s="23" t="s">
        <v>284</v>
      </c>
      <c r="B44" s="27" t="s">
        <v>287</v>
      </c>
      <c r="C44" s="37">
        <v>0.03</v>
      </c>
      <c r="D44" s="37">
        <v>99.08</v>
      </c>
      <c r="E44" s="20">
        <f t="shared" si="1"/>
        <v>330266.6666666666</v>
      </c>
      <c r="F44" s="10">
        <f t="shared" si="0"/>
        <v>99.05</v>
      </c>
    </row>
    <row r="45" spans="1:6" ht="24.75" customHeight="1">
      <c r="A45" s="34" t="s">
        <v>25</v>
      </c>
      <c r="B45" s="35" t="s">
        <v>302</v>
      </c>
      <c r="C45" s="36">
        <f>C48+C51</f>
        <v>861980.43</v>
      </c>
      <c r="D45" s="36">
        <f>D48+D51</f>
        <v>777614.66</v>
      </c>
      <c r="E45" s="17">
        <f t="shared" si="1"/>
        <v>90.2125654987318</v>
      </c>
      <c r="F45" s="48">
        <f t="shared" si="0"/>
        <v>-84365.77000000002</v>
      </c>
    </row>
    <row r="46" spans="1:6" ht="63.75" customHeight="1">
      <c r="A46" s="23" t="s">
        <v>106</v>
      </c>
      <c r="B46" s="27" t="s">
        <v>175</v>
      </c>
      <c r="C46" s="25">
        <f>C47</f>
        <v>831980.43</v>
      </c>
      <c r="D46" s="25">
        <f>D47</f>
        <v>762614.66</v>
      </c>
      <c r="E46" s="20">
        <f t="shared" si="1"/>
        <v>91.6625719189092</v>
      </c>
      <c r="F46" s="10">
        <f t="shared" si="0"/>
        <v>-69365.77000000002</v>
      </c>
    </row>
    <row r="47" spans="1:6" ht="77.25" customHeight="1">
      <c r="A47" s="23" t="s">
        <v>108</v>
      </c>
      <c r="B47" s="24" t="s">
        <v>176</v>
      </c>
      <c r="C47" s="25">
        <f>C48</f>
        <v>831980.43</v>
      </c>
      <c r="D47" s="25">
        <f>D48</f>
        <v>762614.66</v>
      </c>
      <c r="E47" s="20">
        <f t="shared" si="1"/>
        <v>91.6625719189092</v>
      </c>
      <c r="F47" s="10">
        <f t="shared" si="0"/>
        <v>-69365.77000000002</v>
      </c>
    </row>
    <row r="48" spans="1:6" ht="79.5" customHeight="1">
      <c r="A48" s="23" t="s">
        <v>26</v>
      </c>
      <c r="B48" s="24" t="s">
        <v>303</v>
      </c>
      <c r="C48" s="25">
        <v>831980.43</v>
      </c>
      <c r="D48" s="39">
        <v>762614.66</v>
      </c>
      <c r="E48" s="20">
        <f t="shared" si="1"/>
        <v>91.6625719189092</v>
      </c>
      <c r="F48" s="10">
        <f t="shared" si="0"/>
        <v>-69365.77000000002</v>
      </c>
    </row>
    <row r="49" spans="1:6" ht="47.25">
      <c r="A49" s="23" t="s">
        <v>27</v>
      </c>
      <c r="B49" s="27" t="s">
        <v>84</v>
      </c>
      <c r="C49" s="28">
        <f>C50</f>
        <v>30000</v>
      </c>
      <c r="D49" s="28">
        <f>D50</f>
        <v>15000</v>
      </c>
      <c r="E49" s="20">
        <f t="shared" si="1"/>
        <v>50</v>
      </c>
      <c r="F49" s="10">
        <f t="shared" si="0"/>
        <v>-15000</v>
      </c>
    </row>
    <row r="50" spans="1:6" ht="47.25">
      <c r="A50" s="23" t="s">
        <v>109</v>
      </c>
      <c r="B50" s="24" t="s">
        <v>125</v>
      </c>
      <c r="C50" s="28">
        <f>C51</f>
        <v>30000</v>
      </c>
      <c r="D50" s="28">
        <f>D51</f>
        <v>15000</v>
      </c>
      <c r="E50" s="20">
        <f t="shared" si="1"/>
        <v>50</v>
      </c>
      <c r="F50" s="10">
        <f t="shared" si="0"/>
        <v>-15000</v>
      </c>
    </row>
    <row r="51" spans="1:6" ht="43.5" customHeight="1">
      <c r="A51" s="23" t="s">
        <v>146</v>
      </c>
      <c r="B51" s="24" t="s">
        <v>125</v>
      </c>
      <c r="C51" s="28">
        <v>30000</v>
      </c>
      <c r="D51" s="39">
        <v>15000</v>
      </c>
      <c r="E51" s="20">
        <f t="shared" si="1"/>
        <v>50</v>
      </c>
      <c r="F51" s="10">
        <f t="shared" si="0"/>
        <v>-15000</v>
      </c>
    </row>
    <row r="52" spans="1:6" ht="99.75" customHeight="1" hidden="1">
      <c r="A52" s="34" t="s">
        <v>152</v>
      </c>
      <c r="B52" s="40" t="s">
        <v>153</v>
      </c>
      <c r="C52" s="31">
        <v>0</v>
      </c>
      <c r="D52" s="31">
        <v>0</v>
      </c>
      <c r="E52" s="20" t="e">
        <f t="shared" si="1"/>
        <v>#DIV/0!</v>
      </c>
      <c r="F52" s="10">
        <f t="shared" si="0"/>
        <v>0</v>
      </c>
    </row>
    <row r="53" spans="1:6" ht="59.25" customHeight="1">
      <c r="A53" s="34" t="s">
        <v>152</v>
      </c>
      <c r="B53" s="40" t="s">
        <v>222</v>
      </c>
      <c r="C53" s="31">
        <f>C54+C57+C63+C66</f>
        <v>1269.14</v>
      </c>
      <c r="D53" s="31">
        <f>D54+D57+D63+D66</f>
        <v>12228.99</v>
      </c>
      <c r="E53" s="17">
        <f t="shared" si="1"/>
        <v>963.5650913216823</v>
      </c>
      <c r="F53" s="48">
        <f t="shared" si="0"/>
        <v>10959.85</v>
      </c>
    </row>
    <row r="54" spans="1:6" ht="55.5" customHeight="1">
      <c r="A54" s="23" t="s">
        <v>208</v>
      </c>
      <c r="B54" s="24" t="s">
        <v>223</v>
      </c>
      <c r="C54" s="28">
        <f>C55</f>
        <v>1094</v>
      </c>
      <c r="D54" s="28">
        <f>D55</f>
        <v>85</v>
      </c>
      <c r="E54" s="20">
        <f t="shared" si="1"/>
        <v>7.769652650822668</v>
      </c>
      <c r="F54" s="10">
        <f t="shared" si="0"/>
        <v>-1009</v>
      </c>
    </row>
    <row r="55" spans="1:6" ht="76.5" customHeight="1">
      <c r="A55" s="23" t="s">
        <v>207</v>
      </c>
      <c r="B55" s="24" t="s">
        <v>224</v>
      </c>
      <c r="C55" s="28">
        <f>C56</f>
        <v>1094</v>
      </c>
      <c r="D55" s="28">
        <f>D56</f>
        <v>85</v>
      </c>
      <c r="E55" s="20">
        <f t="shared" si="1"/>
        <v>7.769652650822668</v>
      </c>
      <c r="F55" s="10">
        <f t="shared" si="0"/>
        <v>-1009</v>
      </c>
    </row>
    <row r="56" spans="1:6" ht="72" customHeight="1">
      <c r="A56" s="23" t="s">
        <v>209</v>
      </c>
      <c r="B56" s="24" t="s">
        <v>224</v>
      </c>
      <c r="C56" s="28">
        <v>1094</v>
      </c>
      <c r="D56" s="28">
        <v>85</v>
      </c>
      <c r="E56" s="20">
        <f t="shared" si="1"/>
        <v>7.769652650822668</v>
      </c>
      <c r="F56" s="10">
        <f t="shared" si="0"/>
        <v>-1009</v>
      </c>
    </row>
    <row r="57" spans="1:6" ht="31.5" customHeight="1">
      <c r="A57" s="23" t="s">
        <v>210</v>
      </c>
      <c r="B57" s="24" t="s">
        <v>225</v>
      </c>
      <c r="C57" s="28">
        <f>C58+C60</f>
        <v>59.52</v>
      </c>
      <c r="D57" s="28">
        <f>D58+D60</f>
        <v>11281.84</v>
      </c>
      <c r="E57" s="20">
        <f t="shared" si="1"/>
        <v>18954.704301075268</v>
      </c>
      <c r="F57" s="10">
        <f t="shared" si="0"/>
        <v>11222.32</v>
      </c>
    </row>
    <row r="58" spans="1:6" ht="33" customHeight="1">
      <c r="A58" s="23" t="s">
        <v>211</v>
      </c>
      <c r="B58" s="24" t="s">
        <v>226</v>
      </c>
      <c r="C58" s="28">
        <f>C59</f>
        <v>59.14</v>
      </c>
      <c r="D58" s="28">
        <f>D59</f>
        <v>1657.7</v>
      </c>
      <c r="E58" s="20">
        <f t="shared" si="1"/>
        <v>2803.0098072370647</v>
      </c>
      <c r="F58" s="10">
        <f t="shared" si="0"/>
        <v>1598.56</v>
      </c>
    </row>
    <row r="59" spans="1:6" ht="30.75" customHeight="1">
      <c r="A59" s="23" t="s">
        <v>212</v>
      </c>
      <c r="B59" s="24" t="s">
        <v>226</v>
      </c>
      <c r="C59" s="28">
        <v>59.14</v>
      </c>
      <c r="D59" s="28">
        <v>1657.7</v>
      </c>
      <c r="E59" s="20">
        <f t="shared" si="1"/>
        <v>2803.0098072370647</v>
      </c>
      <c r="F59" s="10">
        <f t="shared" si="0"/>
        <v>1598.56</v>
      </c>
    </row>
    <row r="60" spans="1:6" ht="45.75" customHeight="1">
      <c r="A60" s="23" t="s">
        <v>227</v>
      </c>
      <c r="B60" s="24" t="s">
        <v>228</v>
      </c>
      <c r="C60" s="28">
        <f>C61</f>
        <v>0.38</v>
      </c>
      <c r="D60" s="28">
        <f>D61</f>
        <v>9624.14</v>
      </c>
      <c r="E60" s="20">
        <f t="shared" si="1"/>
        <v>2532668.4210526315</v>
      </c>
      <c r="F60" s="10">
        <f t="shared" si="0"/>
        <v>9623.76</v>
      </c>
    </row>
    <row r="61" spans="1:6" ht="58.5" customHeight="1">
      <c r="A61" s="23" t="s">
        <v>213</v>
      </c>
      <c r="B61" s="24" t="s">
        <v>229</v>
      </c>
      <c r="C61" s="28">
        <f>C62</f>
        <v>0.38</v>
      </c>
      <c r="D61" s="28">
        <f>D62</f>
        <v>9624.14</v>
      </c>
      <c r="E61" s="20">
        <f t="shared" si="1"/>
        <v>2532668.4210526315</v>
      </c>
      <c r="F61" s="10">
        <f t="shared" si="0"/>
        <v>9623.76</v>
      </c>
    </row>
    <row r="62" spans="1:6" ht="59.25" customHeight="1">
      <c r="A62" s="23" t="s">
        <v>214</v>
      </c>
      <c r="B62" s="24" t="s">
        <v>229</v>
      </c>
      <c r="C62" s="28">
        <v>0.38</v>
      </c>
      <c r="D62" s="28">
        <v>9624.14</v>
      </c>
      <c r="E62" s="20">
        <f t="shared" si="1"/>
        <v>2532668.4210526315</v>
      </c>
      <c r="F62" s="10">
        <f t="shared" si="0"/>
        <v>9623.76</v>
      </c>
    </row>
    <row r="63" spans="1:6" ht="55.5" customHeight="1">
      <c r="A63" s="23" t="s">
        <v>215</v>
      </c>
      <c r="B63" s="24" t="s">
        <v>230</v>
      </c>
      <c r="C63" s="28">
        <f>C64</f>
        <v>14.68</v>
      </c>
      <c r="D63" s="28">
        <f>D64</f>
        <v>120</v>
      </c>
      <c r="E63" s="20">
        <f t="shared" si="1"/>
        <v>817.4386920980927</v>
      </c>
      <c r="F63" s="10">
        <f t="shared" si="0"/>
        <v>105.32</v>
      </c>
    </row>
    <row r="64" spans="1:6" ht="29.25" customHeight="1">
      <c r="A64" s="23" t="s">
        <v>216</v>
      </c>
      <c r="B64" s="24" t="s">
        <v>231</v>
      </c>
      <c r="C64" s="28">
        <f>C65</f>
        <v>14.68</v>
      </c>
      <c r="D64" s="28">
        <f>D65</f>
        <v>120</v>
      </c>
      <c r="E64" s="20">
        <f t="shared" si="1"/>
        <v>817.4386920980927</v>
      </c>
      <c r="F64" s="10">
        <f t="shared" si="0"/>
        <v>105.32</v>
      </c>
    </row>
    <row r="65" spans="1:6" ht="28.5" customHeight="1">
      <c r="A65" s="23" t="s">
        <v>217</v>
      </c>
      <c r="B65" s="24" t="s">
        <v>232</v>
      </c>
      <c r="C65" s="28">
        <v>14.68</v>
      </c>
      <c r="D65" s="28">
        <v>120</v>
      </c>
      <c r="E65" s="20">
        <f t="shared" si="1"/>
        <v>817.4386920980927</v>
      </c>
      <c r="F65" s="10">
        <f t="shared" si="0"/>
        <v>105.32</v>
      </c>
    </row>
    <row r="66" spans="1:6" ht="44.25" customHeight="1">
      <c r="A66" s="23" t="s">
        <v>233</v>
      </c>
      <c r="B66" s="24" t="s">
        <v>234</v>
      </c>
      <c r="C66" s="28">
        <f>C67+C70</f>
        <v>100.94</v>
      </c>
      <c r="D66" s="28">
        <f>D67+D70</f>
        <v>742.1500000000001</v>
      </c>
      <c r="E66" s="20">
        <f t="shared" si="1"/>
        <v>735.2387556964534</v>
      </c>
      <c r="F66" s="10">
        <f t="shared" si="0"/>
        <v>641.21</v>
      </c>
    </row>
    <row r="67" spans="1:6" ht="79.5" customHeight="1">
      <c r="A67" s="23" t="s">
        <v>235</v>
      </c>
      <c r="B67" s="24" t="s">
        <v>236</v>
      </c>
      <c r="C67" s="28">
        <f>C68</f>
        <v>97.42</v>
      </c>
      <c r="D67" s="28">
        <f>D68</f>
        <v>207.06</v>
      </c>
      <c r="E67" s="20">
        <f t="shared" si="1"/>
        <v>212.5436255389037</v>
      </c>
      <c r="F67" s="10">
        <f t="shared" si="0"/>
        <v>109.64</v>
      </c>
    </row>
    <row r="68" spans="1:6" ht="105.75" customHeight="1">
      <c r="A68" s="23" t="s">
        <v>218</v>
      </c>
      <c r="B68" s="24" t="s">
        <v>237</v>
      </c>
      <c r="C68" s="28">
        <f>C69</f>
        <v>97.42</v>
      </c>
      <c r="D68" s="28">
        <f>D69</f>
        <v>207.06</v>
      </c>
      <c r="E68" s="20">
        <f t="shared" si="1"/>
        <v>212.5436255389037</v>
      </c>
      <c r="F68" s="10">
        <f t="shared" si="0"/>
        <v>109.64</v>
      </c>
    </row>
    <row r="69" spans="1:6" ht="106.5" customHeight="1">
      <c r="A69" s="23" t="s">
        <v>219</v>
      </c>
      <c r="B69" s="24" t="s">
        <v>237</v>
      </c>
      <c r="C69" s="28">
        <v>97.42</v>
      </c>
      <c r="D69" s="28">
        <v>207.06</v>
      </c>
      <c r="E69" s="20">
        <f t="shared" si="1"/>
        <v>212.5436255389037</v>
      </c>
      <c r="F69" s="10">
        <f t="shared" si="0"/>
        <v>109.64</v>
      </c>
    </row>
    <row r="70" spans="1:6" ht="30" customHeight="1">
      <c r="A70" s="23" t="s">
        <v>238</v>
      </c>
      <c r="B70" s="24" t="s">
        <v>239</v>
      </c>
      <c r="C70" s="28">
        <f>C71</f>
        <v>3.52</v>
      </c>
      <c r="D70" s="28">
        <f>D71</f>
        <v>535.09</v>
      </c>
      <c r="E70" s="20">
        <f t="shared" si="1"/>
        <v>15201.420454545456</v>
      </c>
      <c r="F70" s="10">
        <f t="shared" si="0"/>
        <v>531.57</v>
      </c>
    </row>
    <row r="71" spans="1:6" ht="45" customHeight="1">
      <c r="A71" s="23" t="s">
        <v>220</v>
      </c>
      <c r="B71" s="24" t="s">
        <v>240</v>
      </c>
      <c r="C71" s="28">
        <f>C72</f>
        <v>3.52</v>
      </c>
      <c r="D71" s="28">
        <f>D72</f>
        <v>535.09</v>
      </c>
      <c r="E71" s="20">
        <f t="shared" si="1"/>
        <v>15201.420454545456</v>
      </c>
      <c r="F71" s="10">
        <f t="shared" si="0"/>
        <v>531.57</v>
      </c>
    </row>
    <row r="72" spans="1:6" ht="45" customHeight="1">
      <c r="A72" s="23" t="s">
        <v>221</v>
      </c>
      <c r="B72" s="24" t="s">
        <v>240</v>
      </c>
      <c r="C72" s="28">
        <v>3.52</v>
      </c>
      <c r="D72" s="28">
        <v>535.09</v>
      </c>
      <c r="E72" s="20">
        <f t="shared" si="1"/>
        <v>15201.420454545456</v>
      </c>
      <c r="F72" s="10">
        <f aca="true" t="shared" si="3" ref="F72:F135">D72-C72</f>
        <v>531.57</v>
      </c>
    </row>
    <row r="73" spans="1:8" ht="81" customHeight="1">
      <c r="A73" s="34" t="s">
        <v>28</v>
      </c>
      <c r="B73" s="35" t="s">
        <v>177</v>
      </c>
      <c r="C73" s="36">
        <f>C77+C74</f>
        <v>1709303.96</v>
      </c>
      <c r="D73" s="36">
        <f>D77+D74</f>
        <v>1318782.35</v>
      </c>
      <c r="E73" s="17">
        <f t="shared" si="1"/>
        <v>77.1531793561164</v>
      </c>
      <c r="F73" s="48">
        <f t="shared" si="3"/>
        <v>-390521.60999999987</v>
      </c>
      <c r="G73" s="8"/>
      <c r="H73" s="8"/>
    </row>
    <row r="74" spans="1:8" ht="46.5" customHeight="1">
      <c r="A74" s="23" t="s">
        <v>241</v>
      </c>
      <c r="B74" s="27" t="s">
        <v>243</v>
      </c>
      <c r="C74" s="37">
        <f>C75</f>
        <v>0</v>
      </c>
      <c r="D74" s="37">
        <f>D75</f>
        <v>7601.74</v>
      </c>
      <c r="E74" s="20">
        <v>0</v>
      </c>
      <c r="F74" s="10">
        <f t="shared" si="3"/>
        <v>7601.74</v>
      </c>
      <c r="G74" s="8"/>
      <c r="H74" s="8"/>
    </row>
    <row r="75" spans="1:8" ht="63" customHeight="1">
      <c r="A75" s="23" t="s">
        <v>242</v>
      </c>
      <c r="B75" s="27" t="s">
        <v>244</v>
      </c>
      <c r="C75" s="37">
        <f>C76</f>
        <v>0</v>
      </c>
      <c r="D75" s="37">
        <f>D76</f>
        <v>7601.74</v>
      </c>
      <c r="E75" s="20">
        <v>0</v>
      </c>
      <c r="F75" s="10">
        <f t="shared" si="3"/>
        <v>7601.74</v>
      </c>
      <c r="G75" s="8"/>
      <c r="H75" s="8"/>
    </row>
    <row r="76" spans="1:8" ht="64.5" customHeight="1">
      <c r="A76" s="23" t="s">
        <v>245</v>
      </c>
      <c r="B76" s="27" t="s">
        <v>244</v>
      </c>
      <c r="C76" s="37">
        <v>0</v>
      </c>
      <c r="D76" s="37">
        <v>7601.74</v>
      </c>
      <c r="E76" s="20">
        <v>0</v>
      </c>
      <c r="F76" s="10">
        <f t="shared" si="3"/>
        <v>7601.74</v>
      </c>
      <c r="G76" s="8"/>
      <c r="H76" s="8"/>
    </row>
    <row r="77" spans="1:6" ht="138.75" customHeight="1">
      <c r="A77" s="23" t="s">
        <v>29</v>
      </c>
      <c r="B77" s="24" t="s">
        <v>304</v>
      </c>
      <c r="C77" s="25">
        <f>C78+C85+C88</f>
        <v>1709303.96</v>
      </c>
      <c r="D77" s="25">
        <f>D78+D85+D88</f>
        <v>1311180.61</v>
      </c>
      <c r="E77" s="20">
        <f aca="true" t="shared" si="4" ref="E77:E137">D77/C77*100</f>
        <v>76.70845213510184</v>
      </c>
      <c r="F77" s="10">
        <f t="shared" si="3"/>
        <v>-398123.34999999986</v>
      </c>
    </row>
    <row r="78" spans="1:6" ht="111" customHeight="1">
      <c r="A78" s="23" t="s">
        <v>59</v>
      </c>
      <c r="B78" s="24" t="s">
        <v>178</v>
      </c>
      <c r="C78" s="28">
        <f>C81+C83+C79</f>
        <v>1401066.25</v>
      </c>
      <c r="D78" s="28">
        <f>D81+D83+D79</f>
        <v>1165868.12</v>
      </c>
      <c r="E78" s="20">
        <f t="shared" si="4"/>
        <v>83.21291873242969</v>
      </c>
      <c r="F78" s="10">
        <f t="shared" si="3"/>
        <v>-235198.1299999999</v>
      </c>
    </row>
    <row r="79" spans="1:6" ht="138" customHeight="1">
      <c r="A79" s="23" t="s">
        <v>246</v>
      </c>
      <c r="B79" s="24" t="s">
        <v>248</v>
      </c>
      <c r="C79" s="28">
        <f>C80</f>
        <v>0</v>
      </c>
      <c r="D79" s="28">
        <f>D80</f>
        <v>441155.83</v>
      </c>
      <c r="E79" s="20">
        <v>0</v>
      </c>
      <c r="F79" s="10">
        <f t="shared" si="3"/>
        <v>441155.83</v>
      </c>
    </row>
    <row r="80" spans="1:6" ht="152.25" customHeight="1">
      <c r="A80" s="23" t="s">
        <v>247</v>
      </c>
      <c r="B80" s="24" t="s">
        <v>248</v>
      </c>
      <c r="C80" s="28">
        <v>0</v>
      </c>
      <c r="D80" s="28">
        <v>441155.83</v>
      </c>
      <c r="E80" s="20">
        <v>0</v>
      </c>
      <c r="F80" s="10">
        <f t="shared" si="3"/>
        <v>441155.83</v>
      </c>
    </row>
    <row r="81" spans="1:6" ht="124.5" customHeight="1">
      <c r="A81" s="23" t="s">
        <v>120</v>
      </c>
      <c r="B81" s="24" t="s">
        <v>126</v>
      </c>
      <c r="C81" s="28">
        <f>C82</f>
        <v>449068.26</v>
      </c>
      <c r="D81" s="28">
        <f>D82</f>
        <v>607.78</v>
      </c>
      <c r="E81" s="20">
        <f t="shared" si="4"/>
        <v>0.1353424532831601</v>
      </c>
      <c r="F81" s="10">
        <f t="shared" si="3"/>
        <v>-448460.48</v>
      </c>
    </row>
    <row r="82" spans="1:6" ht="126" customHeight="1">
      <c r="A82" s="23" t="s">
        <v>30</v>
      </c>
      <c r="B82" s="33" t="s">
        <v>127</v>
      </c>
      <c r="C82" s="28">
        <v>449068.26</v>
      </c>
      <c r="D82" s="38">
        <v>607.78</v>
      </c>
      <c r="E82" s="20">
        <f t="shared" si="4"/>
        <v>0.1353424532831601</v>
      </c>
      <c r="F82" s="10">
        <f t="shared" si="3"/>
        <v>-448460.48</v>
      </c>
    </row>
    <row r="83" spans="1:6" ht="122.25" customHeight="1">
      <c r="A83" s="23" t="s">
        <v>132</v>
      </c>
      <c r="B83" s="41" t="s">
        <v>179</v>
      </c>
      <c r="C83" s="28">
        <f>C84</f>
        <v>951997.99</v>
      </c>
      <c r="D83" s="28">
        <f>D84</f>
        <v>724104.51</v>
      </c>
      <c r="E83" s="20">
        <f t="shared" si="4"/>
        <v>76.0615587014002</v>
      </c>
      <c r="F83" s="10">
        <f t="shared" si="3"/>
        <v>-227893.47999999998</v>
      </c>
    </row>
    <row r="84" spans="1:6" ht="124.5" customHeight="1">
      <c r="A84" s="23" t="s">
        <v>133</v>
      </c>
      <c r="B84" s="41" t="s">
        <v>179</v>
      </c>
      <c r="C84" s="28">
        <v>951997.99</v>
      </c>
      <c r="D84" s="28">
        <v>724104.51</v>
      </c>
      <c r="E84" s="20">
        <f t="shared" si="4"/>
        <v>76.0615587014002</v>
      </c>
      <c r="F84" s="10">
        <f t="shared" si="3"/>
        <v>-227893.47999999998</v>
      </c>
    </row>
    <row r="85" spans="1:6" ht="129" customHeight="1">
      <c r="A85" s="23" t="s">
        <v>92</v>
      </c>
      <c r="B85" s="24" t="s">
        <v>86</v>
      </c>
      <c r="C85" s="28">
        <f>C86</f>
        <v>67530.23</v>
      </c>
      <c r="D85" s="28">
        <f>D86</f>
        <v>32981.28</v>
      </c>
      <c r="E85" s="20">
        <f t="shared" si="4"/>
        <v>48.8392827923139</v>
      </c>
      <c r="F85" s="10">
        <f t="shared" si="3"/>
        <v>-34548.95</v>
      </c>
    </row>
    <row r="86" spans="1:6" ht="128.25" customHeight="1">
      <c r="A86" s="23" t="s">
        <v>110</v>
      </c>
      <c r="B86" s="24" t="s">
        <v>87</v>
      </c>
      <c r="C86" s="28">
        <f>C87</f>
        <v>67530.23</v>
      </c>
      <c r="D86" s="28">
        <f>D87</f>
        <v>32981.28</v>
      </c>
      <c r="E86" s="20">
        <f t="shared" si="4"/>
        <v>48.8392827923139</v>
      </c>
      <c r="F86" s="10">
        <f t="shared" si="3"/>
        <v>-34548.95</v>
      </c>
    </row>
    <row r="87" spans="1:6" ht="126" customHeight="1">
      <c r="A87" s="23" t="s">
        <v>85</v>
      </c>
      <c r="B87" s="24" t="s">
        <v>87</v>
      </c>
      <c r="C87" s="28">
        <v>67530.23</v>
      </c>
      <c r="D87" s="28">
        <v>32981.28</v>
      </c>
      <c r="E87" s="20">
        <f t="shared" si="4"/>
        <v>48.8392827923139</v>
      </c>
      <c r="F87" s="10">
        <f t="shared" si="3"/>
        <v>-34548.95</v>
      </c>
    </row>
    <row r="88" spans="1:6" ht="127.5" customHeight="1">
      <c r="A88" s="23" t="s">
        <v>60</v>
      </c>
      <c r="B88" s="24" t="s">
        <v>305</v>
      </c>
      <c r="C88" s="39">
        <f>C89</f>
        <v>240707.48</v>
      </c>
      <c r="D88" s="39">
        <f>D89</f>
        <v>112331.21</v>
      </c>
      <c r="E88" s="20">
        <f t="shared" si="4"/>
        <v>46.66710398862553</v>
      </c>
      <c r="F88" s="10">
        <f t="shared" si="3"/>
        <v>-128376.27</v>
      </c>
    </row>
    <row r="89" spans="1:6" ht="94.5">
      <c r="A89" s="23" t="s">
        <v>111</v>
      </c>
      <c r="B89" s="24" t="s">
        <v>306</v>
      </c>
      <c r="C89" s="39">
        <f>C90</f>
        <v>240707.48</v>
      </c>
      <c r="D89" s="39">
        <f>D90</f>
        <v>112331.21</v>
      </c>
      <c r="E89" s="20">
        <f t="shared" si="4"/>
        <v>46.66710398862553</v>
      </c>
      <c r="F89" s="10">
        <f t="shared" si="3"/>
        <v>-128376.27</v>
      </c>
    </row>
    <row r="90" spans="1:6" ht="108" customHeight="1">
      <c r="A90" s="23" t="s">
        <v>31</v>
      </c>
      <c r="B90" s="24" t="s">
        <v>307</v>
      </c>
      <c r="C90" s="39">
        <v>240707.48</v>
      </c>
      <c r="D90" s="39">
        <v>112331.21</v>
      </c>
      <c r="E90" s="20">
        <f t="shared" si="4"/>
        <v>46.66710398862553</v>
      </c>
      <c r="F90" s="10">
        <f t="shared" si="3"/>
        <v>-128376.27</v>
      </c>
    </row>
    <row r="91" spans="1:6" ht="39" customHeight="1">
      <c r="A91" s="34" t="s">
        <v>32</v>
      </c>
      <c r="B91" s="35" t="s">
        <v>75</v>
      </c>
      <c r="C91" s="36">
        <f>C92</f>
        <v>193918.19</v>
      </c>
      <c r="D91" s="36">
        <f>D92</f>
        <v>298666.91000000003</v>
      </c>
      <c r="E91" s="17">
        <f t="shared" si="4"/>
        <v>154.0169645766599</v>
      </c>
      <c r="F91" s="48">
        <f t="shared" si="3"/>
        <v>104748.72000000003</v>
      </c>
    </row>
    <row r="92" spans="1:6" ht="31.5">
      <c r="A92" s="23" t="s">
        <v>61</v>
      </c>
      <c r="B92" s="27" t="s">
        <v>62</v>
      </c>
      <c r="C92" s="37">
        <f>C93+C97+C99+C95</f>
        <v>193918.19</v>
      </c>
      <c r="D92" s="37">
        <f>D93+D97+D99+D95</f>
        <v>298666.91000000003</v>
      </c>
      <c r="E92" s="20">
        <f t="shared" si="4"/>
        <v>154.0169645766599</v>
      </c>
      <c r="F92" s="10">
        <f t="shared" si="3"/>
        <v>104748.72000000003</v>
      </c>
    </row>
    <row r="93" spans="1:6" ht="47.25">
      <c r="A93" s="23" t="s">
        <v>112</v>
      </c>
      <c r="B93" s="27" t="s">
        <v>34</v>
      </c>
      <c r="C93" s="37">
        <f>C94</f>
        <v>25882.76</v>
      </c>
      <c r="D93" s="37">
        <f>D94</f>
        <v>25562.89</v>
      </c>
      <c r="E93" s="20">
        <f t="shared" si="4"/>
        <v>98.76415807278669</v>
      </c>
      <c r="F93" s="10">
        <f t="shared" si="3"/>
        <v>-319.869999999999</v>
      </c>
    </row>
    <row r="94" spans="1:6" ht="47.25">
      <c r="A94" s="23" t="s">
        <v>33</v>
      </c>
      <c r="B94" s="27" t="s">
        <v>34</v>
      </c>
      <c r="C94" s="37">
        <v>25882.76</v>
      </c>
      <c r="D94" s="37">
        <v>25562.89</v>
      </c>
      <c r="E94" s="20">
        <f t="shared" si="4"/>
        <v>98.76415807278669</v>
      </c>
      <c r="F94" s="10">
        <f t="shared" si="3"/>
        <v>-319.869999999999</v>
      </c>
    </row>
    <row r="95" spans="1:6" ht="48.75" customHeight="1">
      <c r="A95" s="23" t="s">
        <v>154</v>
      </c>
      <c r="B95" s="33" t="s">
        <v>155</v>
      </c>
      <c r="C95" s="25">
        <f>C96</f>
        <v>526.85</v>
      </c>
      <c r="D95" s="25">
        <f>D96</f>
        <v>286.08</v>
      </c>
      <c r="E95" s="20">
        <f t="shared" si="4"/>
        <v>54.30008541330549</v>
      </c>
      <c r="F95" s="10">
        <f t="shared" si="3"/>
        <v>-240.77000000000004</v>
      </c>
    </row>
    <row r="96" spans="1:6" ht="49.5" customHeight="1">
      <c r="A96" s="23" t="s">
        <v>156</v>
      </c>
      <c r="B96" s="33" t="s">
        <v>155</v>
      </c>
      <c r="C96" s="25">
        <v>526.85</v>
      </c>
      <c r="D96" s="38">
        <v>286.08</v>
      </c>
      <c r="E96" s="20">
        <f t="shared" si="4"/>
        <v>54.30008541330549</v>
      </c>
      <c r="F96" s="10">
        <f t="shared" si="3"/>
        <v>-240.77000000000004</v>
      </c>
    </row>
    <row r="97" spans="1:6" ht="31.5">
      <c r="A97" s="23" t="s">
        <v>113</v>
      </c>
      <c r="B97" s="27" t="s">
        <v>63</v>
      </c>
      <c r="C97" s="25">
        <f>C98</f>
        <v>3841.33</v>
      </c>
      <c r="D97" s="25">
        <f>D98</f>
        <v>34186.24</v>
      </c>
      <c r="E97" s="20">
        <f t="shared" si="4"/>
        <v>889.9584258577107</v>
      </c>
      <c r="F97" s="10">
        <f t="shared" si="3"/>
        <v>30344.909999999996</v>
      </c>
    </row>
    <row r="98" spans="1:6" ht="31.5">
      <c r="A98" s="23" t="s">
        <v>35</v>
      </c>
      <c r="B98" s="27" t="s">
        <v>63</v>
      </c>
      <c r="C98" s="25">
        <v>3841.33</v>
      </c>
      <c r="D98" s="39">
        <v>34186.24</v>
      </c>
      <c r="E98" s="20">
        <f t="shared" si="4"/>
        <v>889.9584258577107</v>
      </c>
      <c r="F98" s="10">
        <f t="shared" si="3"/>
        <v>30344.909999999996</v>
      </c>
    </row>
    <row r="99" spans="1:6" ht="31.5">
      <c r="A99" s="23" t="s">
        <v>114</v>
      </c>
      <c r="B99" s="27" t="s">
        <v>37</v>
      </c>
      <c r="C99" s="25">
        <f>C100</f>
        <v>163667.25</v>
      </c>
      <c r="D99" s="25">
        <f>D100</f>
        <v>238631.7</v>
      </c>
      <c r="E99" s="20">
        <f t="shared" si="4"/>
        <v>145.80296302406254</v>
      </c>
      <c r="F99" s="10">
        <f t="shared" si="3"/>
        <v>74964.45000000001</v>
      </c>
    </row>
    <row r="100" spans="1:6" ht="31.5">
      <c r="A100" s="23" t="s">
        <v>36</v>
      </c>
      <c r="B100" s="27" t="s">
        <v>37</v>
      </c>
      <c r="C100" s="25">
        <v>163667.25</v>
      </c>
      <c r="D100" s="39">
        <v>238631.7</v>
      </c>
      <c r="E100" s="20">
        <f t="shared" si="4"/>
        <v>145.80296302406254</v>
      </c>
      <c r="F100" s="10">
        <f t="shared" si="3"/>
        <v>74964.45000000001</v>
      </c>
    </row>
    <row r="101" spans="1:6" ht="47.25">
      <c r="A101" s="34" t="s">
        <v>38</v>
      </c>
      <c r="B101" s="40" t="s">
        <v>157</v>
      </c>
      <c r="C101" s="36">
        <f>C102+C107</f>
        <v>1631205.5099999998</v>
      </c>
      <c r="D101" s="36">
        <f>D102+D107</f>
        <v>1062897.44</v>
      </c>
      <c r="E101" s="17">
        <f t="shared" si="4"/>
        <v>65.16024090673898</v>
      </c>
      <c r="F101" s="48">
        <f t="shared" si="3"/>
        <v>-568308.0699999998</v>
      </c>
    </row>
    <row r="102" spans="1:6" ht="18.75">
      <c r="A102" s="23" t="s">
        <v>64</v>
      </c>
      <c r="B102" s="24" t="s">
        <v>308</v>
      </c>
      <c r="C102" s="37">
        <f>C103</f>
        <v>915998.55</v>
      </c>
      <c r="D102" s="37">
        <f>D103</f>
        <v>884145.18</v>
      </c>
      <c r="E102" s="20">
        <f t="shared" si="4"/>
        <v>96.52255235556868</v>
      </c>
      <c r="F102" s="10">
        <f t="shared" si="3"/>
        <v>-31853.369999999995</v>
      </c>
    </row>
    <row r="103" spans="1:6" ht="31.5">
      <c r="A103" s="23" t="s">
        <v>65</v>
      </c>
      <c r="B103" s="24" t="s">
        <v>309</v>
      </c>
      <c r="C103" s="37">
        <f>C104</f>
        <v>915998.55</v>
      </c>
      <c r="D103" s="37">
        <f>D104</f>
        <v>884145.18</v>
      </c>
      <c r="E103" s="20">
        <f t="shared" si="4"/>
        <v>96.52255235556868</v>
      </c>
      <c r="F103" s="10">
        <f t="shared" si="3"/>
        <v>-31853.369999999995</v>
      </c>
    </row>
    <row r="104" spans="1:6" ht="59.25" customHeight="1">
      <c r="A104" s="23" t="s">
        <v>39</v>
      </c>
      <c r="B104" s="24" t="s">
        <v>40</v>
      </c>
      <c r="C104" s="37">
        <f>SUM(C105:C106)</f>
        <v>915998.55</v>
      </c>
      <c r="D104" s="37">
        <f>SUM(D105:D106)</f>
        <v>884145.18</v>
      </c>
      <c r="E104" s="20">
        <f t="shared" si="4"/>
        <v>96.52255235556868</v>
      </c>
      <c r="F104" s="10">
        <f t="shared" si="3"/>
        <v>-31853.369999999995</v>
      </c>
    </row>
    <row r="105" spans="1:6" ht="57.75" customHeight="1">
      <c r="A105" s="23" t="s">
        <v>41</v>
      </c>
      <c r="B105" s="24" t="s">
        <v>147</v>
      </c>
      <c r="C105" s="28">
        <v>17021</v>
      </c>
      <c r="D105" s="39">
        <v>17054.8</v>
      </c>
      <c r="E105" s="20">
        <f t="shared" si="4"/>
        <v>100.19857822689617</v>
      </c>
      <c r="F105" s="10">
        <f t="shared" si="3"/>
        <v>33.79999999999927</v>
      </c>
    </row>
    <row r="106" spans="1:6" ht="56.25" customHeight="1">
      <c r="A106" s="23" t="s">
        <v>42</v>
      </c>
      <c r="B106" s="24" t="s">
        <v>43</v>
      </c>
      <c r="C106" s="28">
        <v>898977.55</v>
      </c>
      <c r="D106" s="28">
        <v>867090.38</v>
      </c>
      <c r="E106" s="20">
        <f t="shared" si="4"/>
        <v>96.45295146691927</v>
      </c>
      <c r="F106" s="10">
        <f t="shared" si="3"/>
        <v>-31887.170000000042</v>
      </c>
    </row>
    <row r="107" spans="1:6" ht="45" customHeight="1">
      <c r="A107" s="23" t="s">
        <v>121</v>
      </c>
      <c r="B107" s="27" t="s">
        <v>310</v>
      </c>
      <c r="C107" s="28">
        <f>C108</f>
        <v>715206.9599999998</v>
      </c>
      <c r="D107" s="28">
        <f>D108</f>
        <v>178752.26</v>
      </c>
      <c r="E107" s="20">
        <f t="shared" si="4"/>
        <v>24.993081722806508</v>
      </c>
      <c r="F107" s="10">
        <f t="shared" si="3"/>
        <v>-536454.6999999998</v>
      </c>
    </row>
    <row r="108" spans="1:6" ht="43.5" customHeight="1">
      <c r="A108" s="42" t="s">
        <v>122</v>
      </c>
      <c r="B108" s="27" t="s">
        <v>158</v>
      </c>
      <c r="C108" s="28">
        <f>C109</f>
        <v>715206.9599999998</v>
      </c>
      <c r="D108" s="28">
        <f>D109</f>
        <v>178752.26</v>
      </c>
      <c r="E108" s="20">
        <f t="shared" si="4"/>
        <v>24.993081722806508</v>
      </c>
      <c r="F108" s="10">
        <f t="shared" si="3"/>
        <v>-536454.6999999998</v>
      </c>
    </row>
    <row r="109" spans="1:6" ht="53.25" customHeight="1">
      <c r="A109" s="42" t="s">
        <v>123</v>
      </c>
      <c r="B109" s="27" t="s">
        <v>159</v>
      </c>
      <c r="C109" s="28">
        <f>SUM(C110:C114)</f>
        <v>715206.9599999998</v>
      </c>
      <c r="D109" s="28">
        <f>SUM(D110:D114)</f>
        <v>178752.26</v>
      </c>
      <c r="E109" s="20">
        <f t="shared" si="4"/>
        <v>24.993081722806508</v>
      </c>
      <c r="F109" s="10">
        <f t="shared" si="3"/>
        <v>-536454.6999999998</v>
      </c>
    </row>
    <row r="110" spans="1:6" ht="52.5" customHeight="1">
      <c r="A110" s="42" t="s">
        <v>124</v>
      </c>
      <c r="B110" s="27" t="s">
        <v>160</v>
      </c>
      <c r="C110" s="28">
        <v>35891.82</v>
      </c>
      <c r="D110" s="39">
        <v>35652.51</v>
      </c>
      <c r="E110" s="20">
        <f t="shared" si="4"/>
        <v>99.33324640544838</v>
      </c>
      <c r="F110" s="10">
        <f t="shared" si="3"/>
        <v>-239.30999999999767</v>
      </c>
    </row>
    <row r="111" spans="1:6" ht="52.5" customHeight="1">
      <c r="A111" s="42" t="s">
        <v>319</v>
      </c>
      <c r="B111" s="27" t="s">
        <v>160</v>
      </c>
      <c r="C111" s="28">
        <v>659105.82</v>
      </c>
      <c r="D111" s="39">
        <v>0</v>
      </c>
      <c r="E111" s="20">
        <f t="shared" si="4"/>
        <v>0</v>
      </c>
      <c r="F111" s="10">
        <f t="shared" si="3"/>
        <v>-659105.82</v>
      </c>
    </row>
    <row r="112" spans="1:6" ht="52.5" customHeight="1">
      <c r="A112" s="42" t="s">
        <v>320</v>
      </c>
      <c r="B112" s="27" t="s">
        <v>160</v>
      </c>
      <c r="C112" s="28">
        <v>2034.32</v>
      </c>
      <c r="D112" s="39">
        <v>0</v>
      </c>
      <c r="E112" s="20">
        <f t="shared" si="4"/>
        <v>0</v>
      </c>
      <c r="F112" s="10">
        <f t="shared" si="3"/>
        <v>-2034.32</v>
      </c>
    </row>
    <row r="113" spans="1:6" ht="46.5" customHeight="1">
      <c r="A113" s="42" t="s">
        <v>183</v>
      </c>
      <c r="B113" s="27" t="s">
        <v>160</v>
      </c>
      <c r="C113" s="28">
        <v>18175</v>
      </c>
      <c r="D113" s="28">
        <v>67947</v>
      </c>
      <c r="E113" s="20">
        <f t="shared" si="4"/>
        <v>373.8486932599725</v>
      </c>
      <c r="F113" s="10">
        <f t="shared" si="3"/>
        <v>49772</v>
      </c>
    </row>
    <row r="114" spans="1:6" ht="46.5" customHeight="1">
      <c r="A114" s="42" t="s">
        <v>249</v>
      </c>
      <c r="B114" s="27" t="s">
        <v>160</v>
      </c>
      <c r="C114" s="28">
        <v>0</v>
      </c>
      <c r="D114" s="28">
        <v>75152.75</v>
      </c>
      <c r="E114" s="20">
        <v>0</v>
      </c>
      <c r="F114" s="10">
        <f t="shared" si="3"/>
        <v>75152.75</v>
      </c>
    </row>
    <row r="115" spans="1:6" ht="45.75" customHeight="1">
      <c r="A115" s="34" t="s">
        <v>44</v>
      </c>
      <c r="B115" s="35" t="s">
        <v>278</v>
      </c>
      <c r="C115" s="36">
        <f>C116+C120</f>
        <v>538163.46</v>
      </c>
      <c r="D115" s="36">
        <f>D116+D120</f>
        <v>8303704.390000001</v>
      </c>
      <c r="E115" s="17">
        <f t="shared" si="4"/>
        <v>1542.970678462637</v>
      </c>
      <c r="F115" s="48">
        <f t="shared" si="3"/>
        <v>7765540.930000001</v>
      </c>
    </row>
    <row r="116" spans="1:6" ht="117" customHeight="1">
      <c r="A116" s="23" t="s">
        <v>45</v>
      </c>
      <c r="B116" s="24" t="s">
        <v>277</v>
      </c>
      <c r="C116" s="28">
        <f aca="true" t="shared" si="5" ref="C116:D118">C117</f>
        <v>143290.15</v>
      </c>
      <c r="D116" s="28">
        <f t="shared" si="5"/>
        <v>2787387.5</v>
      </c>
      <c r="E116" s="20">
        <f t="shared" si="4"/>
        <v>1945.275024138086</v>
      </c>
      <c r="F116" s="10">
        <f t="shared" si="3"/>
        <v>2644097.35</v>
      </c>
    </row>
    <row r="117" spans="1:6" ht="142.5" customHeight="1">
      <c r="A117" s="23" t="s">
        <v>115</v>
      </c>
      <c r="B117" s="24" t="s">
        <v>276</v>
      </c>
      <c r="C117" s="28">
        <f t="shared" si="5"/>
        <v>143290.15</v>
      </c>
      <c r="D117" s="28">
        <f t="shared" si="5"/>
        <v>2787387.5</v>
      </c>
      <c r="E117" s="20">
        <f t="shared" si="4"/>
        <v>1945.275024138086</v>
      </c>
      <c r="F117" s="10">
        <f t="shared" si="3"/>
        <v>2644097.35</v>
      </c>
    </row>
    <row r="118" spans="1:6" ht="140.25" customHeight="1">
      <c r="A118" s="23" t="s">
        <v>116</v>
      </c>
      <c r="B118" s="24" t="s">
        <v>311</v>
      </c>
      <c r="C118" s="28">
        <f t="shared" si="5"/>
        <v>143290.15</v>
      </c>
      <c r="D118" s="28">
        <f t="shared" si="5"/>
        <v>2787387.5</v>
      </c>
      <c r="E118" s="20">
        <f t="shared" si="4"/>
        <v>1945.275024138086</v>
      </c>
      <c r="F118" s="10">
        <f t="shared" si="3"/>
        <v>2644097.35</v>
      </c>
    </row>
    <row r="119" spans="1:6" ht="143.25" customHeight="1">
      <c r="A119" s="23" t="s">
        <v>46</v>
      </c>
      <c r="B119" s="24" t="s">
        <v>312</v>
      </c>
      <c r="C119" s="28">
        <v>143290.15</v>
      </c>
      <c r="D119" s="28">
        <v>2787387.5</v>
      </c>
      <c r="E119" s="20">
        <f t="shared" si="4"/>
        <v>1945.275024138086</v>
      </c>
      <c r="F119" s="10">
        <f t="shared" si="3"/>
        <v>2644097.35</v>
      </c>
    </row>
    <row r="120" spans="1:6" ht="60" customHeight="1">
      <c r="A120" s="23" t="s">
        <v>47</v>
      </c>
      <c r="B120" s="27" t="s">
        <v>275</v>
      </c>
      <c r="C120" s="25">
        <f>C121</f>
        <v>394873.31</v>
      </c>
      <c r="D120" s="25">
        <f>D121</f>
        <v>5516316.890000001</v>
      </c>
      <c r="E120" s="20">
        <f t="shared" si="4"/>
        <v>1396.9839820270458</v>
      </c>
      <c r="F120" s="10">
        <f t="shared" si="3"/>
        <v>5121443.580000001</v>
      </c>
    </row>
    <row r="121" spans="1:6" ht="60" customHeight="1">
      <c r="A121" s="23" t="s">
        <v>66</v>
      </c>
      <c r="B121" s="33" t="s">
        <v>274</v>
      </c>
      <c r="C121" s="25">
        <f>C126+C128+C122+C124</f>
        <v>394873.31</v>
      </c>
      <c r="D121" s="25">
        <f>D126+D128+D122+D124</f>
        <v>5516316.890000001</v>
      </c>
      <c r="E121" s="20">
        <f t="shared" si="4"/>
        <v>1396.9839820270458</v>
      </c>
      <c r="F121" s="10">
        <f t="shared" si="3"/>
        <v>5121443.580000001</v>
      </c>
    </row>
    <row r="122" spans="1:6" ht="99.75" customHeight="1">
      <c r="A122" s="23" t="s">
        <v>250</v>
      </c>
      <c r="B122" s="27" t="s">
        <v>251</v>
      </c>
      <c r="C122" s="25">
        <f>C123</f>
        <v>0</v>
      </c>
      <c r="D122" s="25">
        <f>D123</f>
        <v>352454.77</v>
      </c>
      <c r="E122" s="20">
        <v>0</v>
      </c>
      <c r="F122" s="10">
        <f t="shared" si="3"/>
        <v>352454.77</v>
      </c>
    </row>
    <row r="123" spans="1:6" ht="92.25" customHeight="1">
      <c r="A123" s="23" t="s">
        <v>252</v>
      </c>
      <c r="B123" s="27" t="s">
        <v>251</v>
      </c>
      <c r="C123" s="25">
        <v>0</v>
      </c>
      <c r="D123" s="25">
        <v>352454.77</v>
      </c>
      <c r="E123" s="20">
        <v>0</v>
      </c>
      <c r="F123" s="10">
        <f t="shared" si="3"/>
        <v>352454.77</v>
      </c>
    </row>
    <row r="124" spans="1:6" ht="77.25" customHeight="1">
      <c r="A124" s="23" t="s">
        <v>321</v>
      </c>
      <c r="B124" s="27" t="s">
        <v>323</v>
      </c>
      <c r="C124" s="25">
        <f>C125</f>
        <v>122339.71</v>
      </c>
      <c r="D124" s="25">
        <f>D125</f>
        <v>0</v>
      </c>
      <c r="E124" s="20">
        <f t="shared" si="4"/>
        <v>0</v>
      </c>
      <c r="F124" s="10">
        <f t="shared" si="3"/>
        <v>-122339.71</v>
      </c>
    </row>
    <row r="125" spans="1:6" ht="78" customHeight="1">
      <c r="A125" s="23" t="s">
        <v>322</v>
      </c>
      <c r="B125" s="27" t="s">
        <v>323</v>
      </c>
      <c r="C125" s="25">
        <v>122339.71</v>
      </c>
      <c r="D125" s="25">
        <v>0</v>
      </c>
      <c r="E125" s="20">
        <f t="shared" si="4"/>
        <v>0</v>
      </c>
      <c r="F125" s="10">
        <f t="shared" si="3"/>
        <v>-122339.71</v>
      </c>
    </row>
    <row r="126" spans="1:6" ht="74.25" customHeight="1">
      <c r="A126" s="43" t="s">
        <v>135</v>
      </c>
      <c r="B126" s="33" t="s">
        <v>180</v>
      </c>
      <c r="C126" s="25">
        <f>C127</f>
        <v>272533.6</v>
      </c>
      <c r="D126" s="25">
        <f>D127</f>
        <v>96849.12</v>
      </c>
      <c r="E126" s="20">
        <f t="shared" si="4"/>
        <v>35.53657970980459</v>
      </c>
      <c r="F126" s="10">
        <f t="shared" si="3"/>
        <v>-175684.47999999998</v>
      </c>
    </row>
    <row r="127" spans="1:6" ht="78.75" customHeight="1">
      <c r="A127" s="43" t="s">
        <v>134</v>
      </c>
      <c r="B127" s="33" t="s">
        <v>180</v>
      </c>
      <c r="C127" s="25">
        <v>272533.6</v>
      </c>
      <c r="D127" s="39">
        <v>96849.12</v>
      </c>
      <c r="E127" s="20">
        <f t="shared" si="4"/>
        <v>35.53657970980459</v>
      </c>
      <c r="F127" s="10">
        <f t="shared" si="3"/>
        <v>-175684.47999999998</v>
      </c>
    </row>
    <row r="128" spans="1:6" ht="94.5" customHeight="1">
      <c r="A128" s="44" t="s">
        <v>192</v>
      </c>
      <c r="B128" s="33" t="s">
        <v>273</v>
      </c>
      <c r="C128" s="25">
        <f>C129</f>
        <v>0</v>
      </c>
      <c r="D128" s="25">
        <f>D129</f>
        <v>5067013</v>
      </c>
      <c r="E128" s="20">
        <v>0</v>
      </c>
      <c r="F128" s="10">
        <f t="shared" si="3"/>
        <v>5067013</v>
      </c>
    </row>
    <row r="129" spans="1:6" ht="96.75" customHeight="1">
      <c r="A129" s="44" t="s">
        <v>193</v>
      </c>
      <c r="B129" s="33" t="s">
        <v>272</v>
      </c>
      <c r="C129" s="25">
        <v>0</v>
      </c>
      <c r="D129" s="39">
        <v>5067013</v>
      </c>
      <c r="E129" s="20">
        <v>0</v>
      </c>
      <c r="F129" s="10">
        <f t="shared" si="3"/>
        <v>5067013</v>
      </c>
    </row>
    <row r="130" spans="1:6" ht="31.5">
      <c r="A130" s="34" t="s">
        <v>48</v>
      </c>
      <c r="B130" s="35" t="s">
        <v>161</v>
      </c>
      <c r="C130" s="36">
        <f>C131+C142+C154+C152+C136+C147+C149+C139</f>
        <v>1321167.6</v>
      </c>
      <c r="D130" s="36">
        <f>D131+D142+D154+D152+D136+D147+D149+D139</f>
        <v>372197.04</v>
      </c>
      <c r="E130" s="17">
        <f t="shared" si="4"/>
        <v>28.171826193739534</v>
      </c>
      <c r="F130" s="48">
        <f t="shared" si="3"/>
        <v>-948970.56</v>
      </c>
    </row>
    <row r="131" spans="1:6" ht="31.5">
      <c r="A131" s="23" t="s">
        <v>49</v>
      </c>
      <c r="B131" s="27" t="s">
        <v>8</v>
      </c>
      <c r="C131" s="28">
        <f>C132+C134</f>
        <v>1025</v>
      </c>
      <c r="D131" s="28">
        <f>D132+D134</f>
        <v>3946.67</v>
      </c>
      <c r="E131" s="20">
        <f t="shared" si="4"/>
        <v>385.0409756097561</v>
      </c>
      <c r="F131" s="10">
        <f t="shared" si="3"/>
        <v>2921.67</v>
      </c>
    </row>
    <row r="132" spans="1:6" ht="128.25" customHeight="1">
      <c r="A132" s="23" t="s">
        <v>117</v>
      </c>
      <c r="B132" s="45" t="s">
        <v>271</v>
      </c>
      <c r="C132" s="28">
        <f>C133</f>
        <v>1025</v>
      </c>
      <c r="D132" s="28">
        <f>D133</f>
        <v>4096.67</v>
      </c>
      <c r="E132" s="20">
        <f t="shared" si="4"/>
        <v>399.6751219512195</v>
      </c>
      <c r="F132" s="10">
        <f t="shared" si="3"/>
        <v>3071.67</v>
      </c>
    </row>
    <row r="133" spans="1:6" ht="125.25" customHeight="1">
      <c r="A133" s="23" t="s">
        <v>88</v>
      </c>
      <c r="B133" s="45" t="s">
        <v>271</v>
      </c>
      <c r="C133" s="46">
        <v>1025</v>
      </c>
      <c r="D133" s="46">
        <v>4096.67</v>
      </c>
      <c r="E133" s="20">
        <f t="shared" si="4"/>
        <v>399.6751219512195</v>
      </c>
      <c r="F133" s="10">
        <f t="shared" si="3"/>
        <v>3071.67</v>
      </c>
    </row>
    <row r="134" spans="1:6" ht="92.25" customHeight="1">
      <c r="A134" s="23" t="s">
        <v>118</v>
      </c>
      <c r="B134" s="27" t="s">
        <v>9</v>
      </c>
      <c r="C134" s="28">
        <f>C135</f>
        <v>0</v>
      </c>
      <c r="D134" s="28">
        <f>D135</f>
        <v>-150</v>
      </c>
      <c r="E134" s="20">
        <v>0</v>
      </c>
      <c r="F134" s="10">
        <f t="shared" si="3"/>
        <v>-150</v>
      </c>
    </row>
    <row r="135" spans="1:6" ht="96.75" customHeight="1">
      <c r="A135" s="23" t="s">
        <v>50</v>
      </c>
      <c r="B135" s="27" t="s">
        <v>9</v>
      </c>
      <c r="C135" s="46">
        <v>0</v>
      </c>
      <c r="D135" s="46">
        <v>-150</v>
      </c>
      <c r="E135" s="20">
        <v>0</v>
      </c>
      <c r="F135" s="10">
        <f t="shared" si="3"/>
        <v>-150</v>
      </c>
    </row>
    <row r="136" spans="1:6" ht="93.75" customHeight="1">
      <c r="A136" s="23" t="s">
        <v>137</v>
      </c>
      <c r="B136" s="27" t="s">
        <v>136</v>
      </c>
      <c r="C136" s="28">
        <f>C137</f>
        <v>15038.29</v>
      </c>
      <c r="D136" s="28">
        <f>D137</f>
        <v>0</v>
      </c>
      <c r="E136" s="20">
        <f t="shared" si="4"/>
        <v>0</v>
      </c>
      <c r="F136" s="10">
        <f aca="true" t="shared" si="6" ref="F136:F199">D136-C136</f>
        <v>-15038.29</v>
      </c>
    </row>
    <row r="137" spans="1:6" ht="75.75" customHeight="1">
      <c r="A137" s="23" t="s">
        <v>139</v>
      </c>
      <c r="B137" s="27" t="s">
        <v>138</v>
      </c>
      <c r="C137" s="28">
        <f>C138</f>
        <v>15038.29</v>
      </c>
      <c r="D137" s="28">
        <f>D138</f>
        <v>0</v>
      </c>
      <c r="E137" s="20">
        <f t="shared" si="4"/>
        <v>0</v>
      </c>
      <c r="F137" s="10">
        <f t="shared" si="6"/>
        <v>-15038.29</v>
      </c>
    </row>
    <row r="138" spans="1:6" ht="75" customHeight="1">
      <c r="A138" s="23" t="s">
        <v>140</v>
      </c>
      <c r="B138" s="27" t="s">
        <v>138</v>
      </c>
      <c r="C138" s="28">
        <v>15038.29</v>
      </c>
      <c r="D138" s="28">
        <v>0</v>
      </c>
      <c r="E138" s="20">
        <f aca="true" t="shared" si="7" ref="E138:E201">D138/C138*100</f>
        <v>0</v>
      </c>
      <c r="F138" s="10">
        <f t="shared" si="6"/>
        <v>-15038.29</v>
      </c>
    </row>
    <row r="139" spans="1:6" ht="75" customHeight="1">
      <c r="A139" s="23" t="s">
        <v>324</v>
      </c>
      <c r="B139" s="27" t="s">
        <v>325</v>
      </c>
      <c r="C139" s="28">
        <f>C140</f>
        <v>10000</v>
      </c>
      <c r="D139" s="28">
        <f>D140</f>
        <v>0</v>
      </c>
      <c r="E139" s="20">
        <f t="shared" si="7"/>
        <v>0</v>
      </c>
      <c r="F139" s="10">
        <f t="shared" si="6"/>
        <v>-10000</v>
      </c>
    </row>
    <row r="140" spans="1:6" ht="84" customHeight="1">
      <c r="A140" s="23" t="s">
        <v>326</v>
      </c>
      <c r="B140" s="27" t="s">
        <v>327</v>
      </c>
      <c r="C140" s="28">
        <f>C141</f>
        <v>10000</v>
      </c>
      <c r="D140" s="28">
        <f>D141</f>
        <v>0</v>
      </c>
      <c r="E140" s="20">
        <f t="shared" si="7"/>
        <v>0</v>
      </c>
      <c r="F140" s="10">
        <f t="shared" si="6"/>
        <v>-10000</v>
      </c>
    </row>
    <row r="141" spans="1:6" ht="85.5" customHeight="1">
      <c r="A141" s="23" t="s">
        <v>328</v>
      </c>
      <c r="B141" s="27" t="s">
        <v>327</v>
      </c>
      <c r="C141" s="28">
        <v>10000</v>
      </c>
      <c r="D141" s="28">
        <v>0</v>
      </c>
      <c r="E141" s="20">
        <f t="shared" si="7"/>
        <v>0</v>
      </c>
      <c r="F141" s="10">
        <f t="shared" si="6"/>
        <v>-10000</v>
      </c>
    </row>
    <row r="142" spans="1:6" ht="176.25" customHeight="1">
      <c r="A142" s="23" t="s">
        <v>51</v>
      </c>
      <c r="B142" s="24" t="s">
        <v>77</v>
      </c>
      <c r="C142" s="37">
        <f>C145+C143</f>
        <v>93700.1</v>
      </c>
      <c r="D142" s="37">
        <f>D145+D143</f>
        <v>68000</v>
      </c>
      <c r="E142" s="20">
        <f t="shared" si="7"/>
        <v>72.5719609690918</v>
      </c>
      <c r="F142" s="10">
        <f t="shared" si="6"/>
        <v>-25700.100000000006</v>
      </c>
    </row>
    <row r="143" spans="1:6" ht="60.75" customHeight="1">
      <c r="A143" s="23" t="s">
        <v>162</v>
      </c>
      <c r="B143" s="33" t="s">
        <v>163</v>
      </c>
      <c r="C143" s="37">
        <f>C144</f>
        <v>1200.1</v>
      </c>
      <c r="D143" s="37">
        <f>D144</f>
        <v>3000</v>
      </c>
      <c r="E143" s="20">
        <f t="shared" si="7"/>
        <v>249.97916840263312</v>
      </c>
      <c r="F143" s="10">
        <f t="shared" si="6"/>
        <v>1799.9</v>
      </c>
    </row>
    <row r="144" spans="1:6" ht="59.25" customHeight="1">
      <c r="A144" s="23" t="s">
        <v>164</v>
      </c>
      <c r="B144" s="33" t="s">
        <v>163</v>
      </c>
      <c r="C144" s="37">
        <v>1200.1</v>
      </c>
      <c r="D144" s="37">
        <v>3000</v>
      </c>
      <c r="E144" s="20">
        <f t="shared" si="7"/>
        <v>249.97916840263312</v>
      </c>
      <c r="F144" s="10">
        <f t="shared" si="6"/>
        <v>1799.9</v>
      </c>
    </row>
    <row r="145" spans="1:6" ht="39" customHeight="1">
      <c r="A145" s="23" t="s">
        <v>52</v>
      </c>
      <c r="B145" s="27" t="s">
        <v>10</v>
      </c>
      <c r="C145" s="37">
        <f>C146</f>
        <v>92500</v>
      </c>
      <c r="D145" s="37">
        <f>D146</f>
        <v>65000</v>
      </c>
      <c r="E145" s="20">
        <f t="shared" si="7"/>
        <v>70.27027027027027</v>
      </c>
      <c r="F145" s="10">
        <f t="shared" si="6"/>
        <v>-27500</v>
      </c>
    </row>
    <row r="146" spans="1:6" ht="38.25" customHeight="1">
      <c r="A146" s="23" t="s">
        <v>53</v>
      </c>
      <c r="B146" s="27" t="s">
        <v>10</v>
      </c>
      <c r="C146" s="37">
        <v>92500</v>
      </c>
      <c r="D146" s="37">
        <v>65000</v>
      </c>
      <c r="E146" s="20">
        <f t="shared" si="7"/>
        <v>70.27027027027027</v>
      </c>
      <c r="F146" s="10">
        <f t="shared" si="6"/>
        <v>-27500</v>
      </c>
    </row>
    <row r="147" spans="1:6" ht="38.25" customHeight="1">
      <c r="A147" s="23" t="s">
        <v>181</v>
      </c>
      <c r="B147" s="27" t="s">
        <v>182</v>
      </c>
      <c r="C147" s="37">
        <f>C148</f>
        <v>500</v>
      </c>
      <c r="D147" s="37">
        <f>D148</f>
        <v>9600</v>
      </c>
      <c r="E147" s="20">
        <f t="shared" si="7"/>
        <v>1920</v>
      </c>
      <c r="F147" s="10">
        <f t="shared" si="6"/>
        <v>9100</v>
      </c>
    </row>
    <row r="148" spans="1:6" ht="93.75" customHeight="1">
      <c r="A148" s="23" t="s">
        <v>279</v>
      </c>
      <c r="B148" s="27" t="s">
        <v>182</v>
      </c>
      <c r="C148" s="37">
        <v>500</v>
      </c>
      <c r="D148" s="37">
        <v>9600</v>
      </c>
      <c r="E148" s="20">
        <f t="shared" si="7"/>
        <v>1920</v>
      </c>
      <c r="F148" s="10">
        <f t="shared" si="6"/>
        <v>9100</v>
      </c>
    </row>
    <row r="149" spans="1:6" ht="91.5" customHeight="1">
      <c r="A149" s="23" t="s">
        <v>253</v>
      </c>
      <c r="B149" s="27" t="s">
        <v>255</v>
      </c>
      <c r="C149" s="37">
        <f>C150</f>
        <v>3000</v>
      </c>
      <c r="D149" s="37">
        <f>D150</f>
        <v>3000</v>
      </c>
      <c r="E149" s="20">
        <f t="shared" si="7"/>
        <v>100</v>
      </c>
      <c r="F149" s="10">
        <f t="shared" si="6"/>
        <v>0</v>
      </c>
    </row>
    <row r="150" spans="1:6" ht="104.25" customHeight="1">
      <c r="A150" s="23" t="s">
        <v>254</v>
      </c>
      <c r="B150" s="27" t="s">
        <v>256</v>
      </c>
      <c r="C150" s="37">
        <f>C151</f>
        <v>3000</v>
      </c>
      <c r="D150" s="37">
        <f>D151</f>
        <v>3000</v>
      </c>
      <c r="E150" s="20">
        <f t="shared" si="7"/>
        <v>100</v>
      </c>
      <c r="F150" s="10">
        <f t="shared" si="6"/>
        <v>0</v>
      </c>
    </row>
    <row r="151" spans="1:6" ht="108" customHeight="1">
      <c r="A151" s="23" t="s">
        <v>257</v>
      </c>
      <c r="B151" s="27" t="s">
        <v>256</v>
      </c>
      <c r="C151" s="37">
        <v>3000</v>
      </c>
      <c r="D151" s="37">
        <v>3000</v>
      </c>
      <c r="E151" s="20">
        <f t="shared" si="7"/>
        <v>100</v>
      </c>
      <c r="F151" s="10">
        <f t="shared" si="6"/>
        <v>0</v>
      </c>
    </row>
    <row r="152" spans="1:6" ht="105.75" customHeight="1">
      <c r="A152" s="23" t="s">
        <v>89</v>
      </c>
      <c r="B152" s="27" t="s">
        <v>90</v>
      </c>
      <c r="C152" s="25">
        <f>C153</f>
        <v>5500</v>
      </c>
      <c r="D152" s="25">
        <f>D153</f>
        <v>0</v>
      </c>
      <c r="E152" s="20">
        <f t="shared" si="7"/>
        <v>0</v>
      </c>
      <c r="F152" s="10">
        <f t="shared" si="6"/>
        <v>-5500</v>
      </c>
    </row>
    <row r="153" spans="1:6" ht="105.75" customHeight="1">
      <c r="A153" s="23" t="s">
        <v>91</v>
      </c>
      <c r="B153" s="27" t="s">
        <v>90</v>
      </c>
      <c r="C153" s="25">
        <v>5500</v>
      </c>
      <c r="D153" s="25">
        <v>0</v>
      </c>
      <c r="E153" s="20">
        <f t="shared" si="7"/>
        <v>0</v>
      </c>
      <c r="F153" s="10">
        <f t="shared" si="6"/>
        <v>-5500</v>
      </c>
    </row>
    <row r="154" spans="1:6" ht="31.5">
      <c r="A154" s="23" t="s">
        <v>54</v>
      </c>
      <c r="B154" s="27" t="s">
        <v>313</v>
      </c>
      <c r="C154" s="37">
        <f>C155</f>
        <v>1192404.21</v>
      </c>
      <c r="D154" s="37">
        <f>D155</f>
        <v>287650.37</v>
      </c>
      <c r="E154" s="20">
        <f t="shared" si="7"/>
        <v>24.123562093092577</v>
      </c>
      <c r="F154" s="10">
        <f t="shared" si="6"/>
        <v>-904753.84</v>
      </c>
    </row>
    <row r="155" spans="1:6" ht="75" customHeight="1">
      <c r="A155" s="23" t="s">
        <v>55</v>
      </c>
      <c r="B155" s="27" t="s">
        <v>314</v>
      </c>
      <c r="C155" s="37">
        <f>C156+C159+C160+C157+C158</f>
        <v>1192404.21</v>
      </c>
      <c r="D155" s="37">
        <f>D156+D159+D160+D157+D158</f>
        <v>287650.37</v>
      </c>
      <c r="E155" s="20">
        <f t="shared" si="7"/>
        <v>24.123562093092577</v>
      </c>
      <c r="F155" s="10">
        <f t="shared" si="6"/>
        <v>-904753.84</v>
      </c>
    </row>
    <row r="156" spans="1:6" ht="71.25" customHeight="1">
      <c r="A156" s="23" t="s">
        <v>56</v>
      </c>
      <c r="B156" s="27" t="s">
        <v>165</v>
      </c>
      <c r="C156" s="25">
        <v>845656.37</v>
      </c>
      <c r="D156" s="25">
        <v>115533.59</v>
      </c>
      <c r="E156" s="20">
        <f t="shared" si="7"/>
        <v>13.662001978415889</v>
      </c>
      <c r="F156" s="10">
        <f t="shared" si="6"/>
        <v>-730122.78</v>
      </c>
    </row>
    <row r="157" spans="1:6" ht="69" customHeight="1">
      <c r="A157" s="23" t="s">
        <v>280</v>
      </c>
      <c r="B157" s="27" t="s">
        <v>165</v>
      </c>
      <c r="C157" s="25">
        <v>0</v>
      </c>
      <c r="D157" s="25">
        <v>5435</v>
      </c>
      <c r="E157" s="20">
        <v>0</v>
      </c>
      <c r="F157" s="10">
        <f t="shared" si="6"/>
        <v>5435</v>
      </c>
    </row>
    <row r="158" spans="1:6" ht="74.25" customHeight="1">
      <c r="A158" s="23" t="s">
        <v>281</v>
      </c>
      <c r="B158" s="27" t="s">
        <v>165</v>
      </c>
      <c r="C158" s="25">
        <v>0</v>
      </c>
      <c r="D158" s="25">
        <v>2000</v>
      </c>
      <c r="E158" s="20">
        <v>0</v>
      </c>
      <c r="F158" s="10">
        <f t="shared" si="6"/>
        <v>2000</v>
      </c>
    </row>
    <row r="159" spans="1:6" ht="69.75" customHeight="1">
      <c r="A159" s="23" t="s">
        <v>57</v>
      </c>
      <c r="B159" s="27" t="s">
        <v>67</v>
      </c>
      <c r="C159" s="25">
        <v>312747.84</v>
      </c>
      <c r="D159" s="39">
        <v>133681.78</v>
      </c>
      <c r="E159" s="20">
        <f t="shared" si="7"/>
        <v>42.74426963268555</v>
      </c>
      <c r="F159" s="10">
        <f t="shared" si="6"/>
        <v>-179066.06000000003</v>
      </c>
    </row>
    <row r="160" spans="1:6" ht="76.5" customHeight="1">
      <c r="A160" s="23" t="s">
        <v>184</v>
      </c>
      <c r="B160" s="27" t="s">
        <v>67</v>
      </c>
      <c r="C160" s="25">
        <v>34000</v>
      </c>
      <c r="D160" s="25">
        <v>31000</v>
      </c>
      <c r="E160" s="20">
        <f t="shared" si="7"/>
        <v>91.17647058823529</v>
      </c>
      <c r="F160" s="10">
        <f t="shared" si="6"/>
        <v>-3000</v>
      </c>
    </row>
    <row r="161" spans="1:6" s="6" customFormat="1" ht="38.25" customHeight="1" hidden="1">
      <c r="A161" s="34" t="s">
        <v>141</v>
      </c>
      <c r="B161" s="35" t="s">
        <v>142</v>
      </c>
      <c r="C161" s="47">
        <v>0</v>
      </c>
      <c r="D161" s="47">
        <v>0</v>
      </c>
      <c r="E161" s="20" t="e">
        <f t="shared" si="7"/>
        <v>#DIV/0!</v>
      </c>
      <c r="F161" s="10">
        <f t="shared" si="6"/>
        <v>0</v>
      </c>
    </row>
    <row r="162" spans="1:6" s="6" customFormat="1" ht="24.75" customHeight="1">
      <c r="A162" s="34" t="s">
        <v>141</v>
      </c>
      <c r="B162" s="35" t="s">
        <v>142</v>
      </c>
      <c r="C162" s="47">
        <f>C163+C166</f>
        <v>165252.31</v>
      </c>
      <c r="D162" s="47">
        <f>D163+D166</f>
        <v>170000</v>
      </c>
      <c r="E162" s="17">
        <f t="shared" si="7"/>
        <v>102.87299463468922</v>
      </c>
      <c r="F162" s="48">
        <f t="shared" si="6"/>
        <v>4747.690000000002</v>
      </c>
    </row>
    <row r="163" spans="1:6" s="6" customFormat="1" ht="28.5" customHeight="1">
      <c r="A163" s="23" t="s">
        <v>289</v>
      </c>
      <c r="B163" s="27" t="s">
        <v>288</v>
      </c>
      <c r="C163" s="25">
        <f>C164</f>
        <v>100000</v>
      </c>
      <c r="D163" s="25">
        <f>D164</f>
        <v>170000</v>
      </c>
      <c r="E163" s="20">
        <f t="shared" si="7"/>
        <v>170</v>
      </c>
      <c r="F163" s="10">
        <f t="shared" si="6"/>
        <v>70000</v>
      </c>
    </row>
    <row r="164" spans="1:6" s="6" customFormat="1" ht="42.75" customHeight="1">
      <c r="A164" s="23" t="s">
        <v>290</v>
      </c>
      <c r="B164" s="27" t="s">
        <v>292</v>
      </c>
      <c r="C164" s="25">
        <f>C165</f>
        <v>100000</v>
      </c>
      <c r="D164" s="25">
        <f>D165</f>
        <v>170000</v>
      </c>
      <c r="E164" s="20">
        <f t="shared" si="7"/>
        <v>170</v>
      </c>
      <c r="F164" s="10">
        <f t="shared" si="6"/>
        <v>70000</v>
      </c>
    </row>
    <row r="165" spans="1:6" s="6" customFormat="1" ht="45" customHeight="1">
      <c r="A165" s="23" t="s">
        <v>291</v>
      </c>
      <c r="B165" s="27" t="s">
        <v>292</v>
      </c>
      <c r="C165" s="25">
        <v>100000</v>
      </c>
      <c r="D165" s="25">
        <v>170000</v>
      </c>
      <c r="E165" s="20">
        <f t="shared" si="7"/>
        <v>170</v>
      </c>
      <c r="F165" s="10">
        <f t="shared" si="6"/>
        <v>70000</v>
      </c>
    </row>
    <row r="166" spans="1:6" s="6" customFormat="1" ht="31.5" customHeight="1">
      <c r="A166" s="23" t="s">
        <v>329</v>
      </c>
      <c r="B166" s="27" t="s">
        <v>333</v>
      </c>
      <c r="C166" s="25">
        <f>C167</f>
        <v>65252.31</v>
      </c>
      <c r="D166" s="25">
        <f>D167</f>
        <v>0</v>
      </c>
      <c r="E166" s="20">
        <f t="shared" si="7"/>
        <v>0</v>
      </c>
      <c r="F166" s="10">
        <f t="shared" si="6"/>
        <v>-65252.31</v>
      </c>
    </row>
    <row r="167" spans="1:6" s="6" customFormat="1" ht="45" customHeight="1">
      <c r="A167" s="23" t="s">
        <v>330</v>
      </c>
      <c r="B167" s="27" t="s">
        <v>332</v>
      </c>
      <c r="C167" s="25">
        <f>C168</f>
        <v>65252.31</v>
      </c>
      <c r="D167" s="25">
        <f>D168</f>
        <v>0</v>
      </c>
      <c r="E167" s="20">
        <f t="shared" si="7"/>
        <v>0</v>
      </c>
      <c r="F167" s="10">
        <f t="shared" si="6"/>
        <v>-65252.31</v>
      </c>
    </row>
    <row r="168" spans="1:6" s="6" customFormat="1" ht="45" customHeight="1">
      <c r="A168" s="23" t="s">
        <v>331</v>
      </c>
      <c r="B168" s="27" t="s">
        <v>332</v>
      </c>
      <c r="C168" s="25">
        <v>65252.31</v>
      </c>
      <c r="D168" s="25">
        <v>0</v>
      </c>
      <c r="E168" s="20">
        <f t="shared" si="7"/>
        <v>0</v>
      </c>
      <c r="F168" s="10">
        <f t="shared" si="6"/>
        <v>-65252.31</v>
      </c>
    </row>
    <row r="169" spans="1:6" ht="32.25" customHeight="1">
      <c r="A169" s="34" t="s">
        <v>58</v>
      </c>
      <c r="B169" s="40" t="s">
        <v>270</v>
      </c>
      <c r="C169" s="31">
        <f>C170+C214+C217</f>
        <v>158644889.12</v>
      </c>
      <c r="D169" s="31">
        <f>D170+D214+D217</f>
        <v>166961383.51999998</v>
      </c>
      <c r="E169" s="17">
        <f t="shared" si="7"/>
        <v>105.24220757827838</v>
      </c>
      <c r="F169" s="48">
        <f t="shared" si="6"/>
        <v>8316494.399999976</v>
      </c>
    </row>
    <row r="170" spans="1:6" ht="57" customHeight="1">
      <c r="A170" s="34" t="s">
        <v>76</v>
      </c>
      <c r="B170" s="40" t="s">
        <v>269</v>
      </c>
      <c r="C170" s="31">
        <f>C171+C178+C192+C207</f>
        <v>159187021.97</v>
      </c>
      <c r="D170" s="31">
        <f>D171+D178+D192+D207</f>
        <v>167197333.83999997</v>
      </c>
      <c r="E170" s="17">
        <f t="shared" si="7"/>
        <v>105.03201314458259</v>
      </c>
      <c r="F170" s="48">
        <f t="shared" si="6"/>
        <v>8010311.869999975</v>
      </c>
    </row>
    <row r="171" spans="1:6" ht="45.75" customHeight="1">
      <c r="A171" s="34" t="s">
        <v>334</v>
      </c>
      <c r="B171" s="35" t="s">
        <v>268</v>
      </c>
      <c r="C171" s="31">
        <f>C172+C175</f>
        <v>78932250</v>
      </c>
      <c r="D171" s="31">
        <f>D172+D175</f>
        <v>88434550</v>
      </c>
      <c r="E171" s="17">
        <f t="shared" si="7"/>
        <v>112.03855204938414</v>
      </c>
      <c r="F171" s="48">
        <f t="shared" si="6"/>
        <v>9502300</v>
      </c>
    </row>
    <row r="172" spans="1:6" ht="42.75" customHeight="1">
      <c r="A172" s="23" t="s">
        <v>335</v>
      </c>
      <c r="B172" s="27" t="s">
        <v>166</v>
      </c>
      <c r="C172" s="28">
        <f>C173</f>
        <v>78932250</v>
      </c>
      <c r="D172" s="28">
        <f>D173</f>
        <v>78932250</v>
      </c>
      <c r="E172" s="20">
        <f t="shared" si="7"/>
        <v>100</v>
      </c>
      <c r="F172" s="10">
        <f t="shared" si="6"/>
        <v>0</v>
      </c>
    </row>
    <row r="173" spans="1:6" ht="44.25" customHeight="1">
      <c r="A173" s="23" t="s">
        <v>336</v>
      </c>
      <c r="B173" s="27" t="s">
        <v>167</v>
      </c>
      <c r="C173" s="28">
        <f>C174</f>
        <v>78932250</v>
      </c>
      <c r="D173" s="28">
        <f>D174</f>
        <v>78932250</v>
      </c>
      <c r="E173" s="20">
        <f t="shared" si="7"/>
        <v>100</v>
      </c>
      <c r="F173" s="10">
        <f t="shared" si="6"/>
        <v>0</v>
      </c>
    </row>
    <row r="174" spans="1:6" ht="45" customHeight="1">
      <c r="A174" s="23" t="s">
        <v>337</v>
      </c>
      <c r="B174" s="27" t="s">
        <v>167</v>
      </c>
      <c r="C174" s="28">
        <v>78932250</v>
      </c>
      <c r="D174" s="39">
        <v>78932250</v>
      </c>
      <c r="E174" s="20">
        <f t="shared" si="7"/>
        <v>100</v>
      </c>
      <c r="F174" s="10">
        <f t="shared" si="6"/>
        <v>0</v>
      </c>
    </row>
    <row r="175" spans="1:6" ht="45" customHeight="1">
      <c r="A175" s="23" t="s">
        <v>194</v>
      </c>
      <c r="B175" s="27" t="s">
        <v>267</v>
      </c>
      <c r="C175" s="28">
        <f>C176</f>
        <v>0</v>
      </c>
      <c r="D175" s="28">
        <f>D176</f>
        <v>9502300</v>
      </c>
      <c r="E175" s="20">
        <v>0</v>
      </c>
      <c r="F175" s="10">
        <f t="shared" si="6"/>
        <v>9502300</v>
      </c>
    </row>
    <row r="176" spans="1:6" ht="57.75" customHeight="1">
      <c r="A176" s="23" t="s">
        <v>195</v>
      </c>
      <c r="B176" s="27" t="s">
        <v>266</v>
      </c>
      <c r="C176" s="28">
        <f>C177</f>
        <v>0</v>
      </c>
      <c r="D176" s="28">
        <f>D177</f>
        <v>9502300</v>
      </c>
      <c r="E176" s="20">
        <v>0</v>
      </c>
      <c r="F176" s="10">
        <f t="shared" si="6"/>
        <v>9502300</v>
      </c>
    </row>
    <row r="177" spans="1:6" ht="53.25" customHeight="1">
      <c r="A177" s="23" t="s">
        <v>196</v>
      </c>
      <c r="B177" s="27" t="s">
        <v>266</v>
      </c>
      <c r="C177" s="28">
        <v>0</v>
      </c>
      <c r="D177" s="39">
        <v>9502300</v>
      </c>
      <c r="E177" s="20">
        <v>0</v>
      </c>
      <c r="F177" s="10">
        <f t="shared" si="6"/>
        <v>9502300</v>
      </c>
    </row>
    <row r="178" spans="1:6" s="6" customFormat="1" ht="57" customHeight="1">
      <c r="A178" s="34" t="s">
        <v>338</v>
      </c>
      <c r="B178" s="40" t="s">
        <v>265</v>
      </c>
      <c r="C178" s="31">
        <f>C188+C182+C185+C179</f>
        <v>4468817.65</v>
      </c>
      <c r="D178" s="31">
        <f>D188+D182+D185</f>
        <v>7115743.1899999995</v>
      </c>
      <c r="E178" s="17">
        <f t="shared" si="7"/>
        <v>159.23100352953537</v>
      </c>
      <c r="F178" s="48">
        <f t="shared" si="6"/>
        <v>2646925.539999999</v>
      </c>
    </row>
    <row r="179" spans="1:6" s="6" customFormat="1" ht="42.75" customHeight="1">
      <c r="A179" s="23" t="s">
        <v>339</v>
      </c>
      <c r="B179" s="24" t="s">
        <v>340</v>
      </c>
      <c r="C179" s="28">
        <f>C180</f>
        <v>509161.45</v>
      </c>
      <c r="D179" s="28">
        <f>D180</f>
        <v>0</v>
      </c>
      <c r="E179" s="20">
        <f t="shared" si="7"/>
        <v>0</v>
      </c>
      <c r="F179" s="10">
        <f t="shared" si="6"/>
        <v>-509161.45</v>
      </c>
    </row>
    <row r="180" spans="1:6" s="6" customFormat="1" ht="37.5" customHeight="1">
      <c r="A180" s="23" t="s">
        <v>341</v>
      </c>
      <c r="B180" s="24" t="s">
        <v>342</v>
      </c>
      <c r="C180" s="28">
        <f>C181</f>
        <v>509161.45</v>
      </c>
      <c r="D180" s="28">
        <f>D181</f>
        <v>0</v>
      </c>
      <c r="E180" s="20">
        <f t="shared" si="7"/>
        <v>0</v>
      </c>
      <c r="F180" s="10">
        <f t="shared" si="6"/>
        <v>-509161.45</v>
      </c>
    </row>
    <row r="181" spans="1:6" s="6" customFormat="1" ht="50.25" customHeight="1">
      <c r="A181" s="23" t="s">
        <v>343</v>
      </c>
      <c r="B181" s="24" t="s">
        <v>342</v>
      </c>
      <c r="C181" s="28">
        <v>509161.45</v>
      </c>
      <c r="D181" s="28">
        <v>0</v>
      </c>
      <c r="E181" s="20">
        <f t="shared" si="7"/>
        <v>0</v>
      </c>
      <c r="F181" s="10">
        <f t="shared" si="6"/>
        <v>-509161.45</v>
      </c>
    </row>
    <row r="182" spans="1:6" s="6" customFormat="1" ht="43.5" customHeight="1">
      <c r="A182" s="49" t="s">
        <v>344</v>
      </c>
      <c r="B182" s="33" t="s">
        <v>264</v>
      </c>
      <c r="C182" s="28">
        <f>C183</f>
        <v>348902.2</v>
      </c>
      <c r="D182" s="28">
        <f>D183</f>
        <v>1006012.19</v>
      </c>
      <c r="E182" s="20">
        <f t="shared" si="7"/>
        <v>288.33644213192116</v>
      </c>
      <c r="F182" s="10">
        <f t="shared" si="6"/>
        <v>657109.99</v>
      </c>
    </row>
    <row r="183" spans="1:6" s="6" customFormat="1" ht="45.75" customHeight="1">
      <c r="A183" s="49" t="s">
        <v>345</v>
      </c>
      <c r="B183" s="33" t="s">
        <v>263</v>
      </c>
      <c r="C183" s="28">
        <f>C184</f>
        <v>348902.2</v>
      </c>
      <c r="D183" s="28">
        <f>D184</f>
        <v>1006012.19</v>
      </c>
      <c r="E183" s="20">
        <f t="shared" si="7"/>
        <v>288.33644213192116</v>
      </c>
      <c r="F183" s="10">
        <f t="shared" si="6"/>
        <v>657109.99</v>
      </c>
    </row>
    <row r="184" spans="1:6" s="6" customFormat="1" ht="45.75" customHeight="1">
      <c r="A184" s="49" t="s">
        <v>346</v>
      </c>
      <c r="B184" s="33" t="s">
        <v>263</v>
      </c>
      <c r="C184" s="28">
        <v>348902.2</v>
      </c>
      <c r="D184" s="28">
        <v>1006012.19</v>
      </c>
      <c r="E184" s="20">
        <f t="shared" si="7"/>
        <v>288.33644213192116</v>
      </c>
      <c r="F184" s="10">
        <f t="shared" si="6"/>
        <v>657109.99</v>
      </c>
    </row>
    <row r="185" spans="1:6" s="6" customFormat="1" ht="38.25" customHeight="1">
      <c r="A185" s="44" t="s">
        <v>197</v>
      </c>
      <c r="B185" s="33" t="s">
        <v>262</v>
      </c>
      <c r="C185" s="28">
        <f>C186</f>
        <v>0</v>
      </c>
      <c r="D185" s="28">
        <f>D186</f>
        <v>8963</v>
      </c>
      <c r="E185" s="20">
        <v>0</v>
      </c>
      <c r="F185" s="10">
        <f t="shared" si="6"/>
        <v>8963</v>
      </c>
    </row>
    <row r="186" spans="1:6" s="6" customFormat="1" ht="45.75" customHeight="1">
      <c r="A186" s="44" t="s">
        <v>198</v>
      </c>
      <c r="B186" s="33" t="s">
        <v>261</v>
      </c>
      <c r="C186" s="28">
        <f>C187</f>
        <v>0</v>
      </c>
      <c r="D186" s="28">
        <f>D187</f>
        <v>8963</v>
      </c>
      <c r="E186" s="20">
        <v>0</v>
      </c>
      <c r="F186" s="10">
        <f t="shared" si="6"/>
        <v>8963</v>
      </c>
    </row>
    <row r="187" spans="1:6" s="6" customFormat="1" ht="44.25" customHeight="1">
      <c r="A187" s="44" t="s">
        <v>199</v>
      </c>
      <c r="B187" s="33" t="s">
        <v>261</v>
      </c>
      <c r="C187" s="28">
        <v>0</v>
      </c>
      <c r="D187" s="28">
        <v>8963</v>
      </c>
      <c r="E187" s="20">
        <v>0</v>
      </c>
      <c r="F187" s="10">
        <f t="shared" si="6"/>
        <v>8963</v>
      </c>
    </row>
    <row r="188" spans="1:6" ht="36" customHeight="1">
      <c r="A188" s="23" t="s">
        <v>347</v>
      </c>
      <c r="B188" s="24" t="s">
        <v>260</v>
      </c>
      <c r="C188" s="28">
        <f>C189</f>
        <v>3610754</v>
      </c>
      <c r="D188" s="28">
        <f>D189</f>
        <v>6100768</v>
      </c>
      <c r="E188" s="20">
        <f t="shared" si="7"/>
        <v>168.96105356388168</v>
      </c>
      <c r="F188" s="10">
        <f t="shared" si="6"/>
        <v>2490014</v>
      </c>
    </row>
    <row r="189" spans="1:6" ht="39" customHeight="1">
      <c r="A189" s="23" t="s">
        <v>348</v>
      </c>
      <c r="B189" s="24" t="s">
        <v>259</v>
      </c>
      <c r="C189" s="28">
        <f>SUM(C190:C191)</f>
        <v>3610754</v>
      </c>
      <c r="D189" s="28">
        <f>SUM(D190:D191)</f>
        <v>6100768</v>
      </c>
      <c r="E189" s="20">
        <f t="shared" si="7"/>
        <v>168.96105356388168</v>
      </c>
      <c r="F189" s="10">
        <f t="shared" si="6"/>
        <v>2490014</v>
      </c>
    </row>
    <row r="190" spans="1:6" ht="48" customHeight="1">
      <c r="A190" s="23" t="s">
        <v>349</v>
      </c>
      <c r="B190" s="24" t="s">
        <v>258</v>
      </c>
      <c r="C190" s="28">
        <v>825654</v>
      </c>
      <c r="D190" s="28">
        <v>5465668</v>
      </c>
      <c r="E190" s="20">
        <f t="shared" si="7"/>
        <v>661.9804421706913</v>
      </c>
      <c r="F190" s="10">
        <f t="shared" si="6"/>
        <v>4640014</v>
      </c>
    </row>
    <row r="191" spans="1:6" ht="43.5" customHeight="1">
      <c r="A191" s="23" t="s">
        <v>350</v>
      </c>
      <c r="B191" s="24" t="s">
        <v>315</v>
      </c>
      <c r="C191" s="28">
        <v>2785100</v>
      </c>
      <c r="D191" s="28">
        <v>635100</v>
      </c>
      <c r="E191" s="20">
        <f t="shared" si="7"/>
        <v>22.80349000035905</v>
      </c>
      <c r="F191" s="10">
        <f t="shared" si="6"/>
        <v>-2150000</v>
      </c>
    </row>
    <row r="192" spans="1:6" ht="47.25" customHeight="1">
      <c r="A192" s="34" t="s">
        <v>351</v>
      </c>
      <c r="B192" s="35" t="s">
        <v>168</v>
      </c>
      <c r="C192" s="31">
        <f>C196+C204+C193+C201</f>
        <v>75125764.75</v>
      </c>
      <c r="D192" s="31">
        <f>D196+D204+D193+D201</f>
        <v>71545948.51</v>
      </c>
      <c r="E192" s="17">
        <f t="shared" si="7"/>
        <v>95.23490209795169</v>
      </c>
      <c r="F192" s="48">
        <f t="shared" si="6"/>
        <v>-3579816.2399999946</v>
      </c>
    </row>
    <row r="193" spans="1:6" ht="66" customHeight="1">
      <c r="A193" s="23" t="s">
        <v>352</v>
      </c>
      <c r="B193" s="27" t="s">
        <v>355</v>
      </c>
      <c r="C193" s="28">
        <f>C194</f>
        <v>10600</v>
      </c>
      <c r="D193" s="28">
        <f>D194</f>
        <v>0</v>
      </c>
      <c r="E193" s="20">
        <f t="shared" si="7"/>
        <v>0</v>
      </c>
      <c r="F193" s="10">
        <f t="shared" si="6"/>
        <v>-10600</v>
      </c>
    </row>
    <row r="194" spans="1:6" ht="68.25" customHeight="1">
      <c r="A194" s="23" t="s">
        <v>353</v>
      </c>
      <c r="B194" s="27" t="s">
        <v>356</v>
      </c>
      <c r="C194" s="28">
        <f>C195</f>
        <v>10600</v>
      </c>
      <c r="D194" s="28">
        <f>D195</f>
        <v>0</v>
      </c>
      <c r="E194" s="20">
        <f t="shared" si="7"/>
        <v>0</v>
      </c>
      <c r="F194" s="10">
        <f t="shared" si="6"/>
        <v>-10600</v>
      </c>
    </row>
    <row r="195" spans="1:6" ht="78" customHeight="1">
      <c r="A195" s="23" t="s">
        <v>354</v>
      </c>
      <c r="B195" s="27" t="s">
        <v>356</v>
      </c>
      <c r="C195" s="28">
        <v>10600</v>
      </c>
      <c r="D195" s="28">
        <v>0</v>
      </c>
      <c r="E195" s="20">
        <f t="shared" si="7"/>
        <v>0</v>
      </c>
      <c r="F195" s="10">
        <f t="shared" si="6"/>
        <v>-10600</v>
      </c>
    </row>
    <row r="196" spans="1:6" ht="58.5" customHeight="1">
      <c r="A196" s="23" t="s">
        <v>357</v>
      </c>
      <c r="B196" s="27" t="s">
        <v>128</v>
      </c>
      <c r="C196" s="28">
        <f>C197</f>
        <v>2674540.25</v>
      </c>
      <c r="D196" s="28">
        <f>D197</f>
        <v>1644148.51</v>
      </c>
      <c r="E196" s="20">
        <f t="shared" si="7"/>
        <v>61.474061196125206</v>
      </c>
      <c r="F196" s="10">
        <f t="shared" si="6"/>
        <v>-1030391.74</v>
      </c>
    </row>
    <row r="197" spans="1:6" ht="55.5" customHeight="1">
      <c r="A197" s="23" t="s">
        <v>358</v>
      </c>
      <c r="B197" s="27" t="s">
        <v>129</v>
      </c>
      <c r="C197" s="28">
        <f>SUM(C198:C200)</f>
        <v>2674540.25</v>
      </c>
      <c r="D197" s="28">
        <f>SUM(D198:D200)</f>
        <v>1644148.51</v>
      </c>
      <c r="E197" s="20">
        <f t="shared" si="7"/>
        <v>61.474061196125206</v>
      </c>
      <c r="F197" s="10">
        <f t="shared" si="6"/>
        <v>-1030391.74</v>
      </c>
    </row>
    <row r="198" spans="1:6" ht="61.5" customHeight="1">
      <c r="A198" s="23" t="s">
        <v>359</v>
      </c>
      <c r="B198" s="27" t="s">
        <v>169</v>
      </c>
      <c r="C198" s="28">
        <v>320744</v>
      </c>
      <c r="D198" s="28">
        <v>319112.3</v>
      </c>
      <c r="E198" s="20">
        <f t="shared" si="7"/>
        <v>99.49127653206295</v>
      </c>
      <c r="F198" s="10">
        <f t="shared" si="6"/>
        <v>-1631.7000000000116</v>
      </c>
    </row>
    <row r="199" spans="1:6" ht="58.5" customHeight="1">
      <c r="A199" s="23" t="s">
        <v>360</v>
      </c>
      <c r="B199" s="27" t="s">
        <v>129</v>
      </c>
      <c r="C199" s="28">
        <v>2347796.25</v>
      </c>
      <c r="D199" s="28">
        <v>1325036.21</v>
      </c>
      <c r="E199" s="20">
        <f t="shared" si="7"/>
        <v>56.437444688822545</v>
      </c>
      <c r="F199" s="10">
        <f t="shared" si="6"/>
        <v>-1022760.04</v>
      </c>
    </row>
    <row r="200" spans="1:6" ht="58.5" customHeight="1">
      <c r="A200" s="23" t="s">
        <v>361</v>
      </c>
      <c r="B200" s="27" t="s">
        <v>129</v>
      </c>
      <c r="C200" s="28">
        <v>6000</v>
      </c>
      <c r="D200" s="28">
        <v>0</v>
      </c>
      <c r="E200" s="20">
        <f t="shared" si="7"/>
        <v>0</v>
      </c>
      <c r="F200" s="10">
        <f aca="true" t="shared" si="8" ref="F200:F222">D200-C200</f>
        <v>-6000</v>
      </c>
    </row>
    <row r="201" spans="1:6" ht="58.5" customHeight="1">
      <c r="A201" s="23" t="s">
        <v>362</v>
      </c>
      <c r="B201" s="27" t="s">
        <v>365</v>
      </c>
      <c r="C201" s="28">
        <f>C202</f>
        <v>530183.5</v>
      </c>
      <c r="D201" s="28">
        <f>D202</f>
        <v>0</v>
      </c>
      <c r="E201" s="20">
        <f t="shared" si="7"/>
        <v>0</v>
      </c>
      <c r="F201" s="10">
        <f t="shared" si="8"/>
        <v>-530183.5</v>
      </c>
    </row>
    <row r="202" spans="1:6" ht="58.5" customHeight="1">
      <c r="A202" s="23" t="s">
        <v>363</v>
      </c>
      <c r="B202" s="27" t="s">
        <v>366</v>
      </c>
      <c r="C202" s="28">
        <f>C203</f>
        <v>530183.5</v>
      </c>
      <c r="D202" s="28">
        <f>D203</f>
        <v>0</v>
      </c>
      <c r="E202" s="20">
        <f aca="true" t="shared" si="9" ref="E202:E222">D202/C202*100</f>
        <v>0</v>
      </c>
      <c r="F202" s="10">
        <f t="shared" si="8"/>
        <v>-530183.5</v>
      </c>
    </row>
    <row r="203" spans="1:6" ht="58.5" customHeight="1">
      <c r="A203" s="23" t="s">
        <v>364</v>
      </c>
      <c r="B203" s="27" t="s">
        <v>366</v>
      </c>
      <c r="C203" s="28">
        <v>530183.5</v>
      </c>
      <c r="D203" s="28">
        <v>0</v>
      </c>
      <c r="E203" s="20">
        <f t="shared" si="9"/>
        <v>0</v>
      </c>
      <c r="F203" s="10">
        <f t="shared" si="8"/>
        <v>-530183.5</v>
      </c>
    </row>
    <row r="204" spans="1:6" ht="36" customHeight="1">
      <c r="A204" s="23" t="s">
        <v>367</v>
      </c>
      <c r="B204" s="27" t="s">
        <v>130</v>
      </c>
      <c r="C204" s="28">
        <f>C205</f>
        <v>71910441</v>
      </c>
      <c r="D204" s="28">
        <f>D205</f>
        <v>69901800</v>
      </c>
      <c r="E204" s="20">
        <f t="shared" si="9"/>
        <v>97.20674637498051</v>
      </c>
      <c r="F204" s="10">
        <f t="shared" si="8"/>
        <v>-2008641</v>
      </c>
    </row>
    <row r="205" spans="1:6" ht="37.5" customHeight="1">
      <c r="A205" s="23" t="s">
        <v>368</v>
      </c>
      <c r="B205" s="27" t="s">
        <v>131</v>
      </c>
      <c r="C205" s="28">
        <f>C206</f>
        <v>71910441</v>
      </c>
      <c r="D205" s="28">
        <f>D206</f>
        <v>69901800</v>
      </c>
      <c r="E205" s="20">
        <f t="shared" si="9"/>
        <v>97.20674637498051</v>
      </c>
      <c r="F205" s="10">
        <f t="shared" si="8"/>
        <v>-2008641</v>
      </c>
    </row>
    <row r="206" spans="1:6" ht="37.5" customHeight="1">
      <c r="A206" s="23" t="s">
        <v>369</v>
      </c>
      <c r="B206" s="27" t="s">
        <v>316</v>
      </c>
      <c r="C206" s="28">
        <v>71910441</v>
      </c>
      <c r="D206" s="28">
        <v>69901800</v>
      </c>
      <c r="E206" s="20">
        <f t="shared" si="9"/>
        <v>97.20674637498051</v>
      </c>
      <c r="F206" s="10">
        <f t="shared" si="8"/>
        <v>-2008641</v>
      </c>
    </row>
    <row r="207" spans="1:6" ht="39" customHeight="1">
      <c r="A207" s="34" t="s">
        <v>370</v>
      </c>
      <c r="B207" s="35" t="s">
        <v>187</v>
      </c>
      <c r="C207" s="31">
        <f>C208</f>
        <v>660189.57</v>
      </c>
      <c r="D207" s="31">
        <f>D208</f>
        <v>101092.14</v>
      </c>
      <c r="E207" s="17">
        <f t="shared" si="9"/>
        <v>15.312592714847042</v>
      </c>
      <c r="F207" s="48">
        <f t="shared" si="8"/>
        <v>-559097.4299999999</v>
      </c>
    </row>
    <row r="208" spans="1:6" ht="90.75" customHeight="1">
      <c r="A208" s="23" t="s">
        <v>371</v>
      </c>
      <c r="B208" s="27" t="s">
        <v>188</v>
      </c>
      <c r="C208" s="28">
        <f>C209</f>
        <v>660189.57</v>
      </c>
      <c r="D208" s="28">
        <f>D209</f>
        <v>101092.14</v>
      </c>
      <c r="E208" s="20">
        <f t="shared" si="9"/>
        <v>15.312592714847042</v>
      </c>
      <c r="F208" s="10">
        <f t="shared" si="8"/>
        <v>-559097.4299999999</v>
      </c>
    </row>
    <row r="209" spans="1:6" ht="103.5" customHeight="1">
      <c r="A209" s="23" t="s">
        <v>372</v>
      </c>
      <c r="B209" s="27" t="s">
        <v>189</v>
      </c>
      <c r="C209" s="28">
        <f>C210+C211+C212+C213</f>
        <v>660189.57</v>
      </c>
      <c r="D209" s="28">
        <f>D210+D211+D212+D213</f>
        <v>101092.14</v>
      </c>
      <c r="E209" s="20">
        <f t="shared" si="9"/>
        <v>15.312592714847042</v>
      </c>
      <c r="F209" s="10">
        <f t="shared" si="8"/>
        <v>-559097.4299999999</v>
      </c>
    </row>
    <row r="210" spans="1:6" ht="103.5" customHeight="1">
      <c r="A210" s="23" t="s">
        <v>374</v>
      </c>
      <c r="B210" s="27" t="s">
        <v>189</v>
      </c>
      <c r="C210" s="28">
        <v>274537.19</v>
      </c>
      <c r="D210" s="28">
        <v>0</v>
      </c>
      <c r="E210" s="20">
        <f t="shared" si="9"/>
        <v>0</v>
      </c>
      <c r="F210" s="10">
        <f t="shared" si="8"/>
        <v>-274537.19</v>
      </c>
    </row>
    <row r="211" spans="1:6" ht="103.5" customHeight="1">
      <c r="A211" s="23" t="s">
        <v>375</v>
      </c>
      <c r="B211" s="27" t="s">
        <v>189</v>
      </c>
      <c r="C211" s="28">
        <v>109854.8</v>
      </c>
      <c r="D211" s="28">
        <v>0</v>
      </c>
      <c r="E211" s="20">
        <f t="shared" si="9"/>
        <v>0</v>
      </c>
      <c r="F211" s="10">
        <f t="shared" si="8"/>
        <v>-109854.8</v>
      </c>
    </row>
    <row r="212" spans="1:6" ht="103.5" customHeight="1">
      <c r="A212" s="23" t="s">
        <v>376</v>
      </c>
      <c r="B212" s="27" t="s">
        <v>189</v>
      </c>
      <c r="C212" s="28">
        <v>174705.44</v>
      </c>
      <c r="D212" s="28">
        <v>0</v>
      </c>
      <c r="E212" s="20">
        <f t="shared" si="9"/>
        <v>0</v>
      </c>
      <c r="F212" s="10">
        <f t="shared" si="8"/>
        <v>-174705.44</v>
      </c>
    </row>
    <row r="213" spans="1:6" ht="93.75" customHeight="1">
      <c r="A213" s="23" t="s">
        <v>373</v>
      </c>
      <c r="B213" s="27" t="s">
        <v>189</v>
      </c>
      <c r="C213" s="28">
        <v>101092.14</v>
      </c>
      <c r="D213" s="28">
        <v>101092.14</v>
      </c>
      <c r="E213" s="20">
        <f t="shared" si="9"/>
        <v>100</v>
      </c>
      <c r="F213" s="10">
        <f t="shared" si="8"/>
        <v>0</v>
      </c>
    </row>
    <row r="214" spans="1:6" s="6" customFormat="1" ht="121.5" customHeight="1" hidden="1">
      <c r="A214" s="34" t="s">
        <v>93</v>
      </c>
      <c r="B214" s="40" t="s">
        <v>96</v>
      </c>
      <c r="C214" s="31">
        <f>C215</f>
        <v>0</v>
      </c>
      <c r="D214" s="31">
        <f>D215</f>
        <v>0</v>
      </c>
      <c r="E214" s="17">
        <v>0</v>
      </c>
      <c r="F214" s="48">
        <f t="shared" si="8"/>
        <v>0</v>
      </c>
    </row>
    <row r="215" spans="1:6" ht="139.5" customHeight="1" hidden="1">
      <c r="A215" s="23" t="s">
        <v>94</v>
      </c>
      <c r="B215" s="24" t="s">
        <v>97</v>
      </c>
      <c r="C215" s="28">
        <f>C216</f>
        <v>0</v>
      </c>
      <c r="D215" s="28">
        <f>D216</f>
        <v>0</v>
      </c>
      <c r="E215" s="20">
        <v>0</v>
      </c>
      <c r="F215" s="10">
        <f t="shared" si="8"/>
        <v>0</v>
      </c>
    </row>
    <row r="216" spans="1:6" ht="144.75" customHeight="1" hidden="1">
      <c r="A216" s="23" t="s">
        <v>95</v>
      </c>
      <c r="B216" s="24" t="s">
        <v>98</v>
      </c>
      <c r="C216" s="28">
        <v>0</v>
      </c>
      <c r="D216" s="39">
        <v>0</v>
      </c>
      <c r="E216" s="20">
        <v>0</v>
      </c>
      <c r="F216" s="10">
        <f t="shared" si="8"/>
        <v>0</v>
      </c>
    </row>
    <row r="217" spans="1:6" ht="56.25" customHeight="1">
      <c r="A217" s="34" t="s">
        <v>185</v>
      </c>
      <c r="B217" s="40" t="s">
        <v>191</v>
      </c>
      <c r="C217" s="31">
        <f>C218</f>
        <v>-542132.85</v>
      </c>
      <c r="D217" s="31">
        <f>D218</f>
        <v>-235950.32</v>
      </c>
      <c r="E217" s="17">
        <f t="shared" si="9"/>
        <v>43.52260151732182</v>
      </c>
      <c r="F217" s="48">
        <f t="shared" si="8"/>
        <v>306182.52999999997</v>
      </c>
    </row>
    <row r="218" spans="1:6" ht="73.5" customHeight="1">
      <c r="A218" s="23" t="s">
        <v>186</v>
      </c>
      <c r="B218" s="24" t="s">
        <v>190</v>
      </c>
      <c r="C218" s="28">
        <f>C219</f>
        <v>-542132.85</v>
      </c>
      <c r="D218" s="28">
        <f>D219</f>
        <v>-235950.32</v>
      </c>
      <c r="E218" s="20">
        <f t="shared" si="9"/>
        <v>43.52260151732182</v>
      </c>
      <c r="F218" s="10">
        <f t="shared" si="8"/>
        <v>306182.52999999997</v>
      </c>
    </row>
    <row r="219" spans="1:6" ht="72.75" customHeight="1">
      <c r="A219" s="23" t="s">
        <v>377</v>
      </c>
      <c r="B219" s="24" t="s">
        <v>317</v>
      </c>
      <c r="C219" s="28">
        <f>C221+C220</f>
        <v>-542132.85</v>
      </c>
      <c r="D219" s="28">
        <f>D221</f>
        <v>-235950.32</v>
      </c>
      <c r="E219" s="20">
        <f t="shared" si="9"/>
        <v>43.52260151732182</v>
      </c>
      <c r="F219" s="10">
        <f t="shared" si="8"/>
        <v>306182.52999999997</v>
      </c>
    </row>
    <row r="220" spans="1:6" ht="72.75" customHeight="1">
      <c r="A220" s="23" t="s">
        <v>379</v>
      </c>
      <c r="B220" s="24" t="s">
        <v>317</v>
      </c>
      <c r="C220" s="28">
        <v>-527869.77</v>
      </c>
      <c r="D220" s="28">
        <v>0</v>
      </c>
      <c r="E220" s="20">
        <f t="shared" si="9"/>
        <v>0</v>
      </c>
      <c r="F220" s="10">
        <f t="shared" si="8"/>
        <v>527869.77</v>
      </c>
    </row>
    <row r="221" spans="1:6" ht="69.75" customHeight="1">
      <c r="A221" s="23" t="s">
        <v>378</v>
      </c>
      <c r="B221" s="24" t="s">
        <v>317</v>
      </c>
      <c r="C221" s="28">
        <v>-14263.08</v>
      </c>
      <c r="D221" s="39">
        <v>-235950.32</v>
      </c>
      <c r="E221" s="20">
        <f t="shared" si="9"/>
        <v>1654.2732705698909</v>
      </c>
      <c r="F221" s="10">
        <f t="shared" si="8"/>
        <v>-221687.24000000002</v>
      </c>
    </row>
    <row r="222" spans="1:6" ht="36" customHeight="1">
      <c r="A222" s="58" t="s">
        <v>318</v>
      </c>
      <c r="B222" s="59"/>
      <c r="C222" s="36">
        <f>C7+C169</f>
        <v>189882911.21</v>
      </c>
      <c r="D222" s="36">
        <f>D7+D169</f>
        <v>219303423.77999997</v>
      </c>
      <c r="E222" s="17">
        <f t="shared" si="9"/>
        <v>115.49402860032123</v>
      </c>
      <c r="F222" s="48">
        <f t="shared" si="8"/>
        <v>29420512.569999963</v>
      </c>
    </row>
    <row r="223" spans="3:5" ht="18.75">
      <c r="C223" s="5"/>
      <c r="E223" s="5"/>
    </row>
    <row r="224" ht="18.75">
      <c r="C224" s="7"/>
    </row>
    <row r="226" ht="18.75">
      <c r="C226" s="7"/>
    </row>
    <row r="227" ht="18.75">
      <c r="D227" s="9"/>
    </row>
  </sheetData>
  <sheetProtection/>
  <mergeCells count="8">
    <mergeCell ref="C4:C5"/>
    <mergeCell ref="D4:D5"/>
    <mergeCell ref="E4:F4"/>
    <mergeCell ref="A2:F2"/>
    <mergeCell ref="A222:B222"/>
    <mergeCell ref="A4:A5"/>
    <mergeCell ref="B4:B5"/>
    <mergeCell ref="A3:E3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2017-09-14T10:59:33Z</cp:lastPrinted>
  <dcterms:created xsi:type="dcterms:W3CDTF">2009-08-21T08:27:43Z</dcterms:created>
  <dcterms:modified xsi:type="dcterms:W3CDTF">2017-10-17T08:41:26Z</dcterms:modified>
  <cp:category/>
  <cp:version/>
  <cp:contentType/>
  <cp:contentStatus/>
</cp:coreProperties>
</file>