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532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25725"/>
</workbook>
</file>

<file path=xl/calcChain.xml><?xml version="1.0" encoding="utf-8"?>
<calcChain xmlns="http://schemas.openxmlformats.org/spreadsheetml/2006/main">
  <c r="J70" i="2"/>
  <c r="K70"/>
  <c r="L70"/>
  <c r="M70"/>
  <c r="N70"/>
  <c r="O70"/>
  <c r="P70"/>
  <c r="Q70"/>
  <c r="R70"/>
  <c r="S70"/>
  <c r="T70"/>
  <c r="X70" s="1"/>
  <c r="I70"/>
  <c r="J68"/>
  <c r="K68"/>
  <c r="L68"/>
  <c r="M68"/>
  <c r="N68"/>
  <c r="O68"/>
  <c r="P68"/>
  <c r="Q68"/>
  <c r="R68"/>
  <c r="S68"/>
  <c r="T68"/>
  <c r="X68" s="1"/>
  <c r="I68"/>
  <c r="K66"/>
  <c r="L66"/>
  <c r="M66"/>
  <c r="N66"/>
  <c r="O66"/>
  <c r="P66"/>
  <c r="Q66"/>
  <c r="R66"/>
  <c r="S66"/>
  <c r="T66"/>
  <c r="J66"/>
  <c r="X66" s="1"/>
  <c r="I66"/>
  <c r="J64"/>
  <c r="K64"/>
  <c r="L64"/>
  <c r="M64"/>
  <c r="N64"/>
  <c r="O64"/>
  <c r="P64"/>
  <c r="Q64"/>
  <c r="R64"/>
  <c r="S64"/>
  <c r="T64"/>
  <c r="X64" s="1"/>
  <c r="I64"/>
  <c r="J61"/>
  <c r="K61"/>
  <c r="L61"/>
  <c r="M61"/>
  <c r="N61"/>
  <c r="O61"/>
  <c r="P61"/>
  <c r="Q61"/>
  <c r="R61"/>
  <c r="S61"/>
  <c r="T61"/>
  <c r="X61" s="1"/>
  <c r="I61"/>
  <c r="J59"/>
  <c r="K59"/>
  <c r="L59"/>
  <c r="M59"/>
  <c r="N59"/>
  <c r="O59"/>
  <c r="P59"/>
  <c r="Q59"/>
  <c r="R59"/>
  <c r="S59"/>
  <c r="T59"/>
  <c r="X59" s="1"/>
  <c r="I59"/>
  <c r="J55"/>
  <c r="K55"/>
  <c r="L55"/>
  <c r="M55"/>
  <c r="N55"/>
  <c r="O55"/>
  <c r="P55"/>
  <c r="Q55"/>
  <c r="R55"/>
  <c r="S55"/>
  <c r="T55"/>
  <c r="X55" s="1"/>
  <c r="I55"/>
  <c r="J50"/>
  <c r="K50"/>
  <c r="L50"/>
  <c r="M50"/>
  <c r="N50"/>
  <c r="O50"/>
  <c r="P50"/>
  <c r="Q50"/>
  <c r="R50"/>
  <c r="S50"/>
  <c r="T50"/>
  <c r="X50" s="1"/>
  <c r="I50"/>
  <c r="J47"/>
  <c r="K47"/>
  <c r="L47"/>
  <c r="M47"/>
  <c r="N47"/>
  <c r="O47"/>
  <c r="P47"/>
  <c r="Q47"/>
  <c r="R47"/>
  <c r="S47"/>
  <c r="T47"/>
  <c r="I47"/>
  <c r="J45"/>
  <c r="K45"/>
  <c r="L45"/>
  <c r="M45"/>
  <c r="N45"/>
  <c r="O45"/>
  <c r="P45"/>
  <c r="Q45"/>
  <c r="R45"/>
  <c r="S45"/>
  <c r="T45"/>
  <c r="X45" s="1"/>
  <c r="I45"/>
  <c r="J40"/>
  <c r="K40"/>
  <c r="L40"/>
  <c r="M40"/>
  <c r="N40"/>
  <c r="O40"/>
  <c r="P40"/>
  <c r="Q40"/>
  <c r="R40"/>
  <c r="S40"/>
  <c r="T40"/>
  <c r="X40" s="1"/>
  <c r="I40"/>
  <c r="J36"/>
  <c r="K36"/>
  <c r="L36"/>
  <c r="M36"/>
  <c r="N36"/>
  <c r="O36"/>
  <c r="P36"/>
  <c r="Q36"/>
  <c r="R36"/>
  <c r="S36"/>
  <c r="T36"/>
  <c r="X36" s="1"/>
  <c r="I36"/>
  <c r="K28"/>
  <c r="L28"/>
  <c r="M28"/>
  <c r="N28"/>
  <c r="O28"/>
  <c r="P28"/>
  <c r="Q28"/>
  <c r="R28"/>
  <c r="S28"/>
  <c r="T28"/>
  <c r="X28" s="1"/>
  <c r="J28"/>
  <c r="I28"/>
  <c r="J19"/>
  <c r="K19"/>
  <c r="L19"/>
  <c r="M19"/>
  <c r="N19"/>
  <c r="O19"/>
  <c r="P19"/>
  <c r="Q19"/>
  <c r="R19"/>
  <c r="S19"/>
  <c r="T19"/>
  <c r="X19" s="1"/>
  <c r="I19"/>
  <c r="J8"/>
  <c r="K8"/>
  <c r="L8"/>
  <c r="M8"/>
  <c r="N8"/>
  <c r="O8"/>
  <c r="P8"/>
  <c r="Q8"/>
  <c r="R8"/>
  <c r="S8"/>
  <c r="T8"/>
  <c r="X8" s="1"/>
  <c r="I8"/>
  <c r="X9"/>
  <c r="X10"/>
  <c r="X11"/>
  <c r="X12"/>
  <c r="X13"/>
  <c r="X14"/>
  <c r="X15"/>
  <c r="X16"/>
  <c r="X17"/>
  <c r="X18"/>
  <c r="X20"/>
  <c r="X21"/>
  <c r="X22"/>
  <c r="X23"/>
  <c r="X24"/>
  <c r="X25"/>
  <c r="X26"/>
  <c r="X27"/>
  <c r="X29"/>
  <c r="X30"/>
  <c r="X31"/>
  <c r="X32"/>
  <c r="X33"/>
  <c r="X34"/>
  <c r="X35"/>
  <c r="X37"/>
  <c r="X38"/>
  <c r="X39"/>
  <c r="X41"/>
  <c r="X42"/>
  <c r="X43"/>
  <c r="X44"/>
  <c r="X46"/>
  <c r="X47"/>
  <c r="X48"/>
  <c r="X49"/>
  <c r="X51"/>
  <c r="X52"/>
  <c r="X53"/>
  <c r="X54"/>
  <c r="X56"/>
  <c r="X57"/>
  <c r="X58"/>
  <c r="X60"/>
  <c r="X62"/>
  <c r="X63"/>
  <c r="X65"/>
  <c r="X67"/>
  <c r="X69"/>
</calcChain>
</file>

<file path=xl/sharedStrings.xml><?xml version="1.0" encoding="utf-8"?>
<sst xmlns="http://schemas.openxmlformats.org/spreadsheetml/2006/main" count="135" uniqueCount="134">
  <si>
    <t>Наименование показателя</t>
  </si>
  <si>
    <t/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</si>
  <si>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</si>
  <si>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</si>
  <si>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</si>
  <si>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</si>
  <si>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</si>
  <si>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</si>
  <si>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</si>
  <si>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0180000000</t>
  </si>
  <si>
    <t>0190000000</t>
  </si>
  <si>
    <t>01Л0000000</t>
  </si>
  <si>
    <t>01М0000000</t>
  </si>
  <si>
    <t>0200000000</t>
  </si>
  <si>
    <t>0210000000</t>
  </si>
  <si>
    <t>0220000000</t>
  </si>
  <si>
    <t>0240000000</t>
  </si>
  <si>
    <t>0270000000</t>
  </si>
  <si>
    <t>02Д0000000</t>
  </si>
  <si>
    <t>02Ж0000000</t>
  </si>
  <si>
    <t>02И0000000</t>
  </si>
  <si>
    <t>02К0000000</t>
  </si>
  <si>
    <t>0300000000</t>
  </si>
  <si>
    <t>0310000000</t>
  </si>
  <si>
    <t>0320000000</t>
  </si>
  <si>
    <t>0330000000</t>
  </si>
  <si>
    <t>0340000000</t>
  </si>
  <si>
    <t>0350000000</t>
  </si>
  <si>
    <t>0370000000</t>
  </si>
  <si>
    <t>03Д0000000</t>
  </si>
  <si>
    <t>0400000000</t>
  </si>
  <si>
    <t>0420000000</t>
  </si>
  <si>
    <t>0440000000</t>
  </si>
  <si>
    <t>0480000000</t>
  </si>
  <si>
    <t>0500000000</t>
  </si>
  <si>
    <t>0510000000</t>
  </si>
  <si>
    <t>0520000000</t>
  </si>
  <si>
    <t>0530000000</t>
  </si>
  <si>
    <t>0540000000</t>
  </si>
  <si>
    <t>0600000000</t>
  </si>
  <si>
    <t>0610000000</t>
  </si>
  <si>
    <t>0700000000</t>
  </si>
  <si>
    <t>0710000000</t>
  </si>
  <si>
    <t>0750000000</t>
  </si>
  <si>
    <t>0800000000</t>
  </si>
  <si>
    <t>0810000000</t>
  </si>
  <si>
    <t>0820000000</t>
  </si>
  <si>
    <t>0840000000</t>
  </si>
  <si>
    <t>0850000000</t>
  </si>
  <si>
    <t>0900000000</t>
  </si>
  <si>
    <t>0910000000</t>
  </si>
  <si>
    <t>0920000000</t>
  </si>
  <si>
    <t>0930000000</t>
  </si>
  <si>
    <t>1100000000</t>
  </si>
  <si>
    <t>1110000000</t>
  </si>
  <si>
    <t>1200000000</t>
  </si>
  <si>
    <t>1210000000</t>
  </si>
  <si>
    <t>1220000000</t>
  </si>
  <si>
    <t>1300000000</t>
  </si>
  <si>
    <t>1310000000</t>
  </si>
  <si>
    <t>3000000000</t>
  </si>
  <si>
    <t>3090000000</t>
  </si>
  <si>
    <t>3100000000</t>
  </si>
  <si>
    <t>3190000000</t>
  </si>
  <si>
    <t>ВСЕГО РАСХОДОВ:</t>
  </si>
  <si>
    <t>Таблица № 5</t>
  </si>
  <si>
    <t>Расходы бюджета Южского муниципального района по муниципальным программам (подпрограммам) Южского муниципального района и не включенным в муниципальные программы (подпрограммы)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 местного самоуправления Южского муниципального района) за 9 месяцев 2023 года</t>
  </si>
  <si>
    <t>Целевая статья</t>
  </si>
  <si>
    <t>Утвержденные бюджетные назначения по решению Совета Южского муниципального района от 22.12.2022 № 145 (руб.)</t>
  </si>
  <si>
    <t>Утвержденные бюджетные назначения по сводной бюджетной росписи на 01.10.2023 год (руб.)</t>
  </si>
  <si>
    <t>Исполнено за 9 месяцев 2023 года (руб.)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</si>
  <si>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</si>
  <si>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</si>
  <si>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</si>
  <si>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</si>
  <si>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</si>
  <si>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</si>
  <si>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</si>
  <si>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</si>
  <si>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</si>
  <si>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</si>
  <si>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Подпрограмма "Выплата денежного поощрения победителям и (или) призёрам регионального этапа всероссийской олимпиады школьников, и педагогическим работникам, их подготовившим"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</si>
  <si>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</si>
  <si>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</si>
  <si>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</si>
  <si>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</si>
  <si>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</si>
  <si>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</si>
  <si>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</si>
  <si>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</si>
  <si>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Подпрограмма "Меры социальной поддержки детям-сиротам и детям, оставшимся без попечения родителей, лицам из числа указанной категории детей"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</si>
  <si>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</si>
  <si>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</si>
  <si>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</si>
  <si>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</si>
  <si>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"Безопасность библиотечных отделов МКУК "Южская МЦБ""</t>
  </si>
  <si>
    <t>Подпрограмма "Библиотека XXI века: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</si>
  <si>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</si>
  <si>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</si>
  <si>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</si>
  <si>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</si>
  <si>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</si>
  <si>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</si>
  <si>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</si>
  <si>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</si>
  <si>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</si>
  <si>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</si>
  <si>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</si>
  <si>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</si>
  <si>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</si>
  <si>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</si>
  <si>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</si>
  <si>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</si>
  <si>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</si>
  <si>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</si>
  <si>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</si>
  <si>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</si>
  <si>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</si>
  <si>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</si>
  <si>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</si>
  <si>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</si>
  <si>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Подпрограмма "Профилактика наркомании и алкоголизма в Южском муниципальном районе"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</si>
  <si>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</si>
  <si>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</si>
  <si>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</si>
  <si>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</si>
  <si>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</si>
  <si>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</si>
  <si>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</si>
  <si>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</si>
  <si>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</si>
  <si>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</si>
  <si>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</si>
  <si>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Процент исполнения (%)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</si>
</sst>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0" fontId="7" fillId="5" borderId="1" xfId="1" applyNumberFormat="1" applyFont="1" applyFill="1" applyProtection="1">
      <alignment wrapText="1"/>
    </xf>
    <xf numFmtId="0" fontId="7" fillId="5" borderId="1" xfId="2" applyNumberFormat="1" applyFont="1" applyFill="1" applyProtection="1"/>
    <xf numFmtId="0" fontId="7" fillId="5" borderId="1" xfId="2" applyNumberFormat="1" applyFont="1" applyFill="1" applyAlignment="1" applyProtection="1">
      <alignment vertical="top"/>
    </xf>
    <xf numFmtId="0" fontId="7" fillId="5" borderId="3" xfId="6" applyNumberFormat="1" applyFont="1" applyFill="1" applyBorder="1" applyProtection="1">
      <alignment horizontal="center" vertical="center" wrapText="1"/>
    </xf>
    <xf numFmtId="0" fontId="7" fillId="5" borderId="3" xfId="6" applyFont="1" applyFill="1" applyBorder="1">
      <alignment horizontal="center" vertical="center" wrapText="1"/>
    </xf>
    <xf numFmtId="0" fontId="7" fillId="5" borderId="3" xfId="6" applyNumberFormat="1" applyFont="1" applyFill="1" applyBorder="1" applyAlignment="1" applyProtection="1">
      <alignment horizontal="center" vertical="center" wrapText="1"/>
    </xf>
    <xf numFmtId="1" fontId="8" fillId="5" borderId="3" xfId="8" applyNumberFormat="1" applyFont="1" applyFill="1" applyBorder="1" applyProtection="1">
      <alignment horizontal="center" vertical="top" shrinkToFit="1"/>
    </xf>
    <xf numFmtId="4" fontId="8" fillId="5" borderId="3" xfId="9" applyNumberFormat="1" applyFont="1" applyFill="1" applyBorder="1" applyProtection="1">
      <alignment horizontal="right" vertical="top" shrinkToFit="1"/>
    </xf>
    <xf numFmtId="1" fontId="7" fillId="5" borderId="3" xfId="8" applyNumberFormat="1" applyFont="1" applyFill="1" applyBorder="1" applyProtection="1">
      <alignment horizontal="center" vertical="top" shrinkToFit="1"/>
    </xf>
    <xf numFmtId="4" fontId="7" fillId="5" borderId="3" xfId="9" applyNumberFormat="1" applyFont="1" applyFill="1" applyBorder="1" applyProtection="1">
      <alignment horizontal="right" vertical="top" shrinkToFit="1"/>
    </xf>
    <xf numFmtId="4" fontId="8" fillId="5" borderId="3" xfId="12" applyNumberFormat="1" applyFont="1" applyFill="1" applyBorder="1" applyProtection="1">
      <alignment horizontal="right" vertical="top" shrinkToFit="1"/>
    </xf>
    <xf numFmtId="0" fontId="9" fillId="5" borderId="3" xfId="7" applyNumberFormat="1" applyFont="1" applyFill="1" applyBorder="1" applyProtection="1">
      <alignment vertical="top" wrapText="1"/>
    </xf>
    <xf numFmtId="0" fontId="10" fillId="5" borderId="3" xfId="7" applyNumberFormat="1" applyFont="1" applyFill="1" applyBorder="1" applyProtection="1">
      <alignment vertical="top" wrapText="1"/>
    </xf>
    <xf numFmtId="0" fontId="7" fillId="5" borderId="1" xfId="1" applyNumberFormat="1" applyFont="1" applyFill="1" applyProtection="1">
      <alignment wrapText="1"/>
    </xf>
    <xf numFmtId="0" fontId="7" fillId="5" borderId="1" xfId="1" applyFont="1" applyFill="1">
      <alignment wrapText="1"/>
    </xf>
    <xf numFmtId="0" fontId="8" fillId="5" borderId="1" xfId="3" applyNumberFormat="1" applyFont="1" applyFill="1" applyProtection="1">
      <alignment horizontal="center" wrapText="1"/>
    </xf>
    <xf numFmtId="0" fontId="8" fillId="5" borderId="1" xfId="3" applyFont="1" applyFill="1">
      <alignment horizontal="center" wrapText="1"/>
    </xf>
    <xf numFmtId="0" fontId="7" fillId="5" borderId="1" xfId="4" applyNumberFormat="1" applyFont="1" applyFill="1" applyProtection="1">
      <alignment horizontal="center"/>
    </xf>
    <xf numFmtId="0" fontId="7" fillId="5" borderId="1" xfId="4" applyFont="1" applyFill="1">
      <alignment horizontal="center"/>
    </xf>
    <xf numFmtId="0" fontId="7" fillId="5" borderId="3" xfId="6" applyNumberFormat="1" applyFont="1" applyFill="1" applyBorder="1" applyProtection="1">
      <alignment horizontal="center" vertical="center" wrapText="1"/>
    </xf>
    <xf numFmtId="0" fontId="7" fillId="5" borderId="3" xfId="6" applyFont="1" applyFill="1" applyBorder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5" borderId="3" xfId="11" applyNumberFormat="1" applyFont="1" applyFill="1" applyBorder="1" applyProtection="1">
      <alignment horizontal="left"/>
    </xf>
    <xf numFmtId="0" fontId="8" fillId="5" borderId="3" xfId="11" applyFont="1" applyFill="1" applyBorder="1">
      <alignment horizontal="left"/>
    </xf>
    <xf numFmtId="0" fontId="7" fillId="5" borderId="3" xfId="6" applyNumberFormat="1" applyFont="1" applyFill="1" applyBorder="1" applyAlignment="1" applyProtection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tabSelected="1" zoomScaleNormal="100" zoomScaleSheetLayoutView="100" workbookViewId="0">
      <pane ySplit="6" topLeftCell="A7" activePane="bottomLeft" state="frozen"/>
      <selection pane="bottomLeft" activeCell="I5" sqref="I5:I6"/>
    </sheetView>
  </sheetViews>
  <sheetFormatPr defaultColWidth="9.109375" defaultRowHeight="14.4" outlineLevelRow="1"/>
  <cols>
    <col min="1" max="1" width="52.88671875" style="1" customWidth="1"/>
    <col min="2" max="2" width="16.44140625" style="1" customWidth="1"/>
    <col min="3" max="8" width="9.109375" style="1" hidden="1"/>
    <col min="9" max="9" width="26.109375" style="1" customWidth="1"/>
    <col min="10" max="10" width="23.5546875" style="1" customWidth="1"/>
    <col min="11" max="19" width="9.109375" style="1" hidden="1"/>
    <col min="20" max="20" width="19.88671875" style="1" customWidth="1"/>
    <col min="21" max="23" width="9.109375" style="1" hidden="1"/>
    <col min="24" max="24" width="16.109375" style="1" customWidth="1"/>
    <col min="25" max="25" width="9.109375" style="1" customWidth="1"/>
    <col min="26" max="16384" width="9.109375" style="1"/>
  </cols>
  <sheetData>
    <row r="1" spans="1:25" ht="18">
      <c r="A1" s="17"/>
      <c r="B1" s="18"/>
      <c r="C1" s="18"/>
      <c r="D1" s="18"/>
      <c r="E1" s="18"/>
      <c r="F1" s="18"/>
      <c r="G1" s="18"/>
      <c r="H1" s="18"/>
      <c r="I1" s="18"/>
      <c r="J1" s="18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 t="s">
        <v>65</v>
      </c>
      <c r="Y1" s="2"/>
    </row>
    <row r="2" spans="1:25" ht="15.1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2"/>
    </row>
    <row r="3" spans="1:25" ht="93.75" customHeight="1">
      <c r="A3" s="19" t="s">
        <v>66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"/>
    </row>
    <row r="4" spans="1:25" ht="15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"/>
    </row>
    <row r="5" spans="1:25" ht="38.25" customHeight="1">
      <c r="A5" s="23" t="s">
        <v>0</v>
      </c>
      <c r="B5" s="23" t="s">
        <v>67</v>
      </c>
      <c r="C5" s="23"/>
      <c r="D5" s="23"/>
      <c r="E5" s="23"/>
      <c r="F5" s="23"/>
      <c r="G5" s="23"/>
      <c r="H5" s="23"/>
      <c r="I5" s="29" t="s">
        <v>68</v>
      </c>
      <c r="J5" s="23" t="s">
        <v>69</v>
      </c>
      <c r="K5" s="23"/>
      <c r="L5" s="23"/>
      <c r="M5" s="23"/>
      <c r="N5" s="23"/>
      <c r="O5" s="23"/>
      <c r="P5" s="23"/>
      <c r="Q5" s="23"/>
      <c r="R5" s="23"/>
      <c r="S5" s="7"/>
      <c r="T5" s="23" t="s">
        <v>70</v>
      </c>
      <c r="U5" s="23"/>
      <c r="V5" s="23"/>
      <c r="W5" s="7"/>
      <c r="X5" s="23" t="s">
        <v>133</v>
      </c>
      <c r="Y5" s="2"/>
    </row>
    <row r="6" spans="1:25" ht="113.25" customHeight="1">
      <c r="A6" s="24"/>
      <c r="B6" s="24"/>
      <c r="C6" s="24"/>
      <c r="D6" s="24"/>
      <c r="E6" s="24"/>
      <c r="F6" s="24"/>
      <c r="G6" s="24"/>
      <c r="H6" s="24"/>
      <c r="I6" s="29"/>
      <c r="J6" s="24"/>
      <c r="K6" s="24"/>
      <c r="L6" s="24"/>
      <c r="M6" s="24"/>
      <c r="N6" s="24"/>
      <c r="O6" s="24"/>
      <c r="P6" s="24"/>
      <c r="Q6" s="24"/>
      <c r="R6" s="24"/>
      <c r="S6" s="7"/>
      <c r="T6" s="24"/>
      <c r="U6" s="24"/>
      <c r="V6" s="24"/>
      <c r="W6" s="7"/>
      <c r="X6" s="24"/>
      <c r="Y6" s="2"/>
    </row>
    <row r="7" spans="1:25" ht="19.5" customHeight="1">
      <c r="A7" s="8">
        <v>1</v>
      </c>
      <c r="B7" s="8">
        <v>2</v>
      </c>
      <c r="C7" s="8"/>
      <c r="D7" s="8"/>
      <c r="E7" s="8"/>
      <c r="F7" s="8"/>
      <c r="G7" s="8"/>
      <c r="H7" s="8"/>
      <c r="I7" s="9">
        <v>3</v>
      </c>
      <c r="J7" s="8">
        <v>4</v>
      </c>
      <c r="K7" s="8"/>
      <c r="L7" s="8"/>
      <c r="M7" s="8"/>
      <c r="N7" s="8"/>
      <c r="O7" s="8"/>
      <c r="P7" s="8"/>
      <c r="Q7" s="8"/>
      <c r="R7" s="8"/>
      <c r="S7" s="7"/>
      <c r="T7" s="8">
        <v>5</v>
      </c>
      <c r="U7" s="8"/>
      <c r="V7" s="8"/>
      <c r="W7" s="7"/>
      <c r="X7" s="8">
        <v>6</v>
      </c>
      <c r="Y7" s="2"/>
    </row>
    <row r="8" spans="1:25" ht="67.2">
      <c r="A8" s="15" t="s">
        <v>72</v>
      </c>
      <c r="B8" s="10" t="s">
        <v>2</v>
      </c>
      <c r="C8" s="10"/>
      <c r="D8" s="10"/>
      <c r="E8" s="10"/>
      <c r="F8" s="10"/>
      <c r="G8" s="10"/>
      <c r="H8" s="11">
        <v>0</v>
      </c>
      <c r="I8" s="11">
        <f>SUM(I9:I18)</f>
        <v>290524532.67999995</v>
      </c>
      <c r="J8" s="11">
        <f t="shared" ref="J8:T8" si="0">SUM(J9:J18)</f>
        <v>290524532.67999995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212087528.62</v>
      </c>
      <c r="T8" s="11">
        <f t="shared" si="0"/>
        <v>201863179.75999999</v>
      </c>
      <c r="U8" s="11">
        <v>0</v>
      </c>
      <c r="V8" s="11">
        <v>0</v>
      </c>
      <c r="W8" s="11">
        <v>201863179.75999999</v>
      </c>
      <c r="X8" s="11">
        <f>T8/J8*100</f>
        <v>69.482318032791895</v>
      </c>
      <c r="Y8" s="2"/>
    </row>
    <row r="9" spans="1:25" ht="87" customHeight="1" outlineLevel="1">
      <c r="A9" s="16" t="s">
        <v>71</v>
      </c>
      <c r="B9" s="12" t="s">
        <v>3</v>
      </c>
      <c r="C9" s="12"/>
      <c r="D9" s="12"/>
      <c r="E9" s="12"/>
      <c r="F9" s="12"/>
      <c r="G9" s="12"/>
      <c r="H9" s="13">
        <v>0</v>
      </c>
      <c r="I9" s="13">
        <v>95896581.989999995</v>
      </c>
      <c r="J9" s="13">
        <v>95896581.989999995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67821866.269999996</v>
      </c>
      <c r="T9" s="13">
        <v>66673374.780000001</v>
      </c>
      <c r="U9" s="13">
        <v>0</v>
      </c>
      <c r="V9" s="13">
        <v>0</v>
      </c>
      <c r="W9" s="13">
        <v>66673374.780000001</v>
      </c>
      <c r="X9" s="13">
        <f t="shared" ref="X9:X70" si="1">T9/J9*100</f>
        <v>69.526330758016627</v>
      </c>
      <c r="Y9" s="2"/>
    </row>
    <row r="10" spans="1:25" ht="88.2" customHeight="1" outlineLevel="1">
      <c r="A10" s="16" t="s">
        <v>73</v>
      </c>
      <c r="B10" s="12" t="s">
        <v>4</v>
      </c>
      <c r="C10" s="12"/>
      <c r="D10" s="12"/>
      <c r="E10" s="12"/>
      <c r="F10" s="12"/>
      <c r="G10" s="12"/>
      <c r="H10" s="13">
        <v>0</v>
      </c>
      <c r="I10" s="13">
        <v>157462555.28</v>
      </c>
      <c r="J10" s="13">
        <v>157462555.28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115041170.64</v>
      </c>
      <c r="T10" s="13">
        <v>106673112.8</v>
      </c>
      <c r="U10" s="13">
        <v>0</v>
      </c>
      <c r="V10" s="13">
        <v>0</v>
      </c>
      <c r="W10" s="13">
        <v>106673112.8</v>
      </c>
      <c r="X10" s="13">
        <f t="shared" si="1"/>
        <v>67.745066508233535</v>
      </c>
      <c r="Y10" s="2"/>
    </row>
    <row r="11" spans="1:25" ht="33.6" outlineLevel="1">
      <c r="A11" s="16" t="s">
        <v>74</v>
      </c>
      <c r="B11" s="12" t="s">
        <v>5</v>
      </c>
      <c r="C11" s="12"/>
      <c r="D11" s="12"/>
      <c r="E11" s="12"/>
      <c r="F11" s="12"/>
      <c r="G11" s="12"/>
      <c r="H11" s="13">
        <v>0</v>
      </c>
      <c r="I11" s="13">
        <v>22881655.899999999</v>
      </c>
      <c r="J11" s="13">
        <v>22881655.899999999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18523016.02</v>
      </c>
      <c r="T11" s="13">
        <v>18394605.420000002</v>
      </c>
      <c r="U11" s="13">
        <v>0</v>
      </c>
      <c r="V11" s="13">
        <v>0</v>
      </c>
      <c r="W11" s="13">
        <v>18394605.420000002</v>
      </c>
      <c r="X11" s="13">
        <f t="shared" si="1"/>
        <v>80.390184610721306</v>
      </c>
      <c r="Y11" s="2"/>
    </row>
    <row r="12" spans="1:25" ht="33.6" outlineLevel="1">
      <c r="A12" s="16" t="s">
        <v>75</v>
      </c>
      <c r="B12" s="12" t="s">
        <v>6</v>
      </c>
      <c r="C12" s="12"/>
      <c r="D12" s="12"/>
      <c r="E12" s="12"/>
      <c r="F12" s="12"/>
      <c r="G12" s="12"/>
      <c r="H12" s="13">
        <v>0</v>
      </c>
      <c r="I12" s="13">
        <v>920795</v>
      </c>
      <c r="J12" s="13">
        <v>920795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920795</v>
      </c>
      <c r="T12" s="13">
        <v>920795</v>
      </c>
      <c r="U12" s="13">
        <v>0</v>
      </c>
      <c r="V12" s="13">
        <v>0</v>
      </c>
      <c r="W12" s="13">
        <v>920795</v>
      </c>
      <c r="X12" s="13">
        <f t="shared" si="1"/>
        <v>100</v>
      </c>
      <c r="Y12" s="2"/>
    </row>
    <row r="13" spans="1:25" ht="18" outlineLevel="1">
      <c r="A13" s="16" t="s">
        <v>76</v>
      </c>
      <c r="B13" s="12" t="s">
        <v>7</v>
      </c>
      <c r="C13" s="12"/>
      <c r="D13" s="12"/>
      <c r="E13" s="12"/>
      <c r="F13" s="12"/>
      <c r="G13" s="12"/>
      <c r="H13" s="13">
        <v>0</v>
      </c>
      <c r="I13" s="13">
        <v>189590</v>
      </c>
      <c r="J13" s="13">
        <v>189590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120000</v>
      </c>
      <c r="T13" s="13">
        <v>120000</v>
      </c>
      <c r="U13" s="13">
        <v>0</v>
      </c>
      <c r="V13" s="13">
        <v>0</v>
      </c>
      <c r="W13" s="13">
        <v>120000</v>
      </c>
      <c r="X13" s="13">
        <f t="shared" si="1"/>
        <v>63.294477556833165</v>
      </c>
      <c r="Y13" s="2"/>
    </row>
    <row r="14" spans="1:25" ht="33.6" outlineLevel="1">
      <c r="A14" s="16" t="s">
        <v>77</v>
      </c>
      <c r="B14" s="12" t="s">
        <v>8</v>
      </c>
      <c r="C14" s="12"/>
      <c r="D14" s="12"/>
      <c r="E14" s="12"/>
      <c r="F14" s="12"/>
      <c r="G14" s="12"/>
      <c r="H14" s="13">
        <v>0</v>
      </c>
      <c r="I14" s="13">
        <v>50000</v>
      </c>
      <c r="J14" s="13">
        <v>50000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33160</v>
      </c>
      <c r="T14" s="13">
        <v>27260</v>
      </c>
      <c r="U14" s="13">
        <v>0</v>
      </c>
      <c r="V14" s="13">
        <v>0</v>
      </c>
      <c r="W14" s="13">
        <v>27260</v>
      </c>
      <c r="X14" s="13">
        <f t="shared" si="1"/>
        <v>54.52</v>
      </c>
      <c r="Y14" s="2"/>
    </row>
    <row r="15" spans="1:25" ht="73.8" customHeight="1" outlineLevel="1">
      <c r="A15" s="16" t="s">
        <v>78</v>
      </c>
      <c r="B15" s="12" t="s">
        <v>9</v>
      </c>
      <c r="C15" s="12"/>
      <c r="D15" s="12"/>
      <c r="E15" s="12"/>
      <c r="F15" s="12"/>
      <c r="G15" s="12"/>
      <c r="H15" s="13">
        <v>0</v>
      </c>
      <c r="I15" s="13">
        <v>13043354.51</v>
      </c>
      <c r="J15" s="13">
        <v>13043354.51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9612520.6899999995</v>
      </c>
      <c r="T15" s="13">
        <v>9039031.7599999998</v>
      </c>
      <c r="U15" s="13">
        <v>0</v>
      </c>
      <c r="V15" s="13">
        <v>0</v>
      </c>
      <c r="W15" s="13">
        <v>9039031.7599999998</v>
      </c>
      <c r="X15" s="13">
        <f t="shared" si="1"/>
        <v>69.29990098076388</v>
      </c>
      <c r="Y15" s="2"/>
    </row>
    <row r="16" spans="1:25" ht="88.8" customHeight="1" outlineLevel="1">
      <c r="A16" s="16" t="s">
        <v>79</v>
      </c>
      <c r="B16" s="12" t="s">
        <v>10</v>
      </c>
      <c r="C16" s="12"/>
      <c r="D16" s="12"/>
      <c r="E16" s="12"/>
      <c r="F16" s="12"/>
      <c r="G16" s="12"/>
      <c r="H16" s="13">
        <v>0</v>
      </c>
      <c r="I16" s="13">
        <v>40000</v>
      </c>
      <c r="J16" s="13">
        <v>40000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f t="shared" si="1"/>
        <v>0</v>
      </c>
      <c r="Y16" s="2"/>
    </row>
    <row r="17" spans="1:25" ht="73.8" customHeight="1" outlineLevel="1">
      <c r="A17" s="16" t="s">
        <v>80</v>
      </c>
      <c r="B17" s="12" t="s">
        <v>11</v>
      </c>
      <c r="C17" s="12"/>
      <c r="D17" s="12"/>
      <c r="E17" s="12"/>
      <c r="F17" s="12"/>
      <c r="G17" s="12"/>
      <c r="H17" s="13">
        <v>0</v>
      </c>
      <c r="I17" s="13">
        <v>15000</v>
      </c>
      <c r="J17" s="13">
        <v>15000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15000</v>
      </c>
      <c r="T17" s="13">
        <v>15000</v>
      </c>
      <c r="U17" s="13">
        <v>0</v>
      </c>
      <c r="V17" s="13">
        <v>0</v>
      </c>
      <c r="W17" s="13">
        <v>15000</v>
      </c>
      <c r="X17" s="13">
        <f t="shared" si="1"/>
        <v>100</v>
      </c>
      <c r="Y17" s="2"/>
    </row>
    <row r="18" spans="1:25" ht="76.2" customHeight="1" outlineLevel="1">
      <c r="A18" s="16" t="s">
        <v>81</v>
      </c>
      <c r="B18" s="12" t="s">
        <v>12</v>
      </c>
      <c r="C18" s="12"/>
      <c r="D18" s="12"/>
      <c r="E18" s="12"/>
      <c r="F18" s="12"/>
      <c r="G18" s="12"/>
      <c r="H18" s="13">
        <v>0</v>
      </c>
      <c r="I18" s="13">
        <v>25000</v>
      </c>
      <c r="J18" s="13">
        <v>25000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f t="shared" si="1"/>
        <v>0</v>
      </c>
      <c r="Y18" s="2"/>
    </row>
    <row r="19" spans="1:25" ht="93" customHeight="1">
      <c r="A19" s="15" t="s">
        <v>82</v>
      </c>
      <c r="B19" s="10" t="s">
        <v>13</v>
      </c>
      <c r="C19" s="10"/>
      <c r="D19" s="10"/>
      <c r="E19" s="10"/>
      <c r="F19" s="10"/>
      <c r="G19" s="10"/>
      <c r="H19" s="11">
        <v>0</v>
      </c>
      <c r="I19" s="11">
        <f>SUM(I20:I27)</f>
        <v>80360068.329999998</v>
      </c>
      <c r="J19" s="11">
        <f t="shared" ref="J19:T19" si="2">SUM(J20:J27)</f>
        <v>80729375.810000002</v>
      </c>
      <c r="K19" s="11">
        <f t="shared" si="2"/>
        <v>0</v>
      </c>
      <c r="L19" s="11">
        <f t="shared" si="2"/>
        <v>0</v>
      </c>
      <c r="M19" s="11">
        <f t="shared" si="2"/>
        <v>0</v>
      </c>
      <c r="N19" s="11">
        <f t="shared" si="2"/>
        <v>0</v>
      </c>
      <c r="O19" s="11">
        <f t="shared" si="2"/>
        <v>0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58194183.150000006</v>
      </c>
      <c r="T19" s="11">
        <f t="shared" si="2"/>
        <v>55402030.560000002</v>
      </c>
      <c r="U19" s="11">
        <v>0</v>
      </c>
      <c r="V19" s="11">
        <v>0</v>
      </c>
      <c r="W19" s="11">
        <v>55402030.560000002</v>
      </c>
      <c r="X19" s="11">
        <f t="shared" si="1"/>
        <v>68.626853613226274</v>
      </c>
      <c r="Y19" s="2"/>
    </row>
    <row r="20" spans="1:25" ht="33.6" outlineLevel="1">
      <c r="A20" s="16" t="s">
        <v>83</v>
      </c>
      <c r="B20" s="12" t="s">
        <v>14</v>
      </c>
      <c r="C20" s="12"/>
      <c r="D20" s="12"/>
      <c r="E20" s="12"/>
      <c r="F20" s="12"/>
      <c r="G20" s="12"/>
      <c r="H20" s="13">
        <v>0</v>
      </c>
      <c r="I20" s="13">
        <v>55516665.670000002</v>
      </c>
      <c r="J20" s="13">
        <v>55516665.670000002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41007306.710000001</v>
      </c>
      <c r="T20" s="13">
        <v>40455258.939999998</v>
      </c>
      <c r="U20" s="13">
        <v>0</v>
      </c>
      <c r="V20" s="13">
        <v>0</v>
      </c>
      <c r="W20" s="13">
        <v>40455258.939999998</v>
      </c>
      <c r="X20" s="13">
        <f t="shared" si="1"/>
        <v>72.870476733009454</v>
      </c>
      <c r="Y20" s="2"/>
    </row>
    <row r="21" spans="1:25" ht="50.4" outlineLevel="1">
      <c r="A21" s="16" t="s">
        <v>84</v>
      </c>
      <c r="B21" s="12" t="s">
        <v>15</v>
      </c>
      <c r="C21" s="12"/>
      <c r="D21" s="12"/>
      <c r="E21" s="12"/>
      <c r="F21" s="12"/>
      <c r="G21" s="12"/>
      <c r="H21" s="13">
        <v>0</v>
      </c>
      <c r="I21" s="13">
        <v>70000</v>
      </c>
      <c r="J21" s="13">
        <v>70000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39500</v>
      </c>
      <c r="T21" s="13">
        <v>35640</v>
      </c>
      <c r="U21" s="13">
        <v>0</v>
      </c>
      <c r="V21" s="13">
        <v>0</v>
      </c>
      <c r="W21" s="13">
        <v>35640</v>
      </c>
      <c r="X21" s="13">
        <f t="shared" si="1"/>
        <v>50.914285714285711</v>
      </c>
      <c r="Y21" s="2"/>
    </row>
    <row r="22" spans="1:25" ht="100.8" outlineLevel="1">
      <c r="A22" s="16" t="s">
        <v>85</v>
      </c>
      <c r="B22" s="12" t="s">
        <v>16</v>
      </c>
      <c r="C22" s="12"/>
      <c r="D22" s="12"/>
      <c r="E22" s="12"/>
      <c r="F22" s="12"/>
      <c r="G22" s="12"/>
      <c r="H22" s="13">
        <v>0</v>
      </c>
      <c r="I22" s="13">
        <v>3982899.36</v>
      </c>
      <c r="J22" s="13">
        <v>3982899.36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2984524.96</v>
      </c>
      <c r="T22" s="13">
        <v>2710606.88</v>
      </c>
      <c r="U22" s="13">
        <v>0</v>
      </c>
      <c r="V22" s="13">
        <v>0</v>
      </c>
      <c r="W22" s="13">
        <v>2710606.88</v>
      </c>
      <c r="X22" s="13">
        <f t="shared" si="1"/>
        <v>68.056122814009541</v>
      </c>
      <c r="Y22" s="2"/>
    </row>
    <row r="23" spans="1:25" ht="33.6" outlineLevel="1">
      <c r="A23" s="16" t="s">
        <v>86</v>
      </c>
      <c r="B23" s="12" t="s">
        <v>17</v>
      </c>
      <c r="C23" s="12"/>
      <c r="D23" s="12"/>
      <c r="E23" s="12"/>
      <c r="F23" s="12"/>
      <c r="G23" s="12"/>
      <c r="H23" s="13">
        <v>0</v>
      </c>
      <c r="I23" s="13">
        <v>1944523.4</v>
      </c>
      <c r="J23" s="13">
        <v>1944523.4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151000</v>
      </c>
      <c r="T23" s="13">
        <v>0</v>
      </c>
      <c r="U23" s="13">
        <v>0</v>
      </c>
      <c r="V23" s="13">
        <v>0</v>
      </c>
      <c r="W23" s="13">
        <v>0</v>
      </c>
      <c r="X23" s="13">
        <f t="shared" si="1"/>
        <v>0</v>
      </c>
      <c r="Y23" s="2"/>
    </row>
    <row r="24" spans="1:25" ht="72.599999999999994" customHeight="1" outlineLevel="1">
      <c r="A24" s="16" t="s">
        <v>87</v>
      </c>
      <c r="B24" s="12" t="s">
        <v>18</v>
      </c>
      <c r="C24" s="12"/>
      <c r="D24" s="12"/>
      <c r="E24" s="12"/>
      <c r="F24" s="12"/>
      <c r="G24" s="12"/>
      <c r="H24" s="13">
        <v>0</v>
      </c>
      <c r="I24" s="13">
        <v>7634456.8700000001</v>
      </c>
      <c r="J24" s="13">
        <v>7634456.8700000001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5477162.2300000004</v>
      </c>
      <c r="T24" s="13">
        <v>4138167.57</v>
      </c>
      <c r="U24" s="13">
        <v>0</v>
      </c>
      <c r="V24" s="13">
        <v>0</v>
      </c>
      <c r="W24" s="13">
        <v>4138167.57</v>
      </c>
      <c r="X24" s="13">
        <f t="shared" si="1"/>
        <v>54.203824063256512</v>
      </c>
      <c r="Y24" s="2"/>
    </row>
    <row r="25" spans="1:25" ht="90" customHeight="1" outlineLevel="1">
      <c r="A25" s="16" t="s">
        <v>88</v>
      </c>
      <c r="B25" s="12" t="s">
        <v>19</v>
      </c>
      <c r="C25" s="12"/>
      <c r="D25" s="12"/>
      <c r="E25" s="12"/>
      <c r="F25" s="12"/>
      <c r="G25" s="12"/>
      <c r="H25" s="13">
        <v>0</v>
      </c>
      <c r="I25" s="13">
        <v>1720939.26</v>
      </c>
      <c r="J25" s="13">
        <v>1720939.26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255646</v>
      </c>
      <c r="T25" s="13">
        <v>225635.3</v>
      </c>
      <c r="U25" s="13">
        <v>0</v>
      </c>
      <c r="V25" s="13">
        <v>0</v>
      </c>
      <c r="W25" s="13">
        <v>225635.3</v>
      </c>
      <c r="X25" s="13">
        <f t="shared" si="1"/>
        <v>13.111171628451313</v>
      </c>
      <c r="Y25" s="2"/>
    </row>
    <row r="26" spans="1:25" ht="50.4" outlineLevel="1">
      <c r="A26" s="16" t="s">
        <v>89</v>
      </c>
      <c r="B26" s="12" t="s">
        <v>20</v>
      </c>
      <c r="C26" s="12"/>
      <c r="D26" s="12"/>
      <c r="E26" s="12"/>
      <c r="F26" s="12"/>
      <c r="G26" s="12"/>
      <c r="H26" s="13">
        <v>0</v>
      </c>
      <c r="I26" s="13">
        <v>1678076.88</v>
      </c>
      <c r="J26" s="13">
        <v>1678076.88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1131170.08</v>
      </c>
      <c r="T26" s="13">
        <v>688848.7</v>
      </c>
      <c r="U26" s="13">
        <v>0</v>
      </c>
      <c r="V26" s="13">
        <v>0</v>
      </c>
      <c r="W26" s="13">
        <v>688848.7</v>
      </c>
      <c r="X26" s="13">
        <f t="shared" si="1"/>
        <v>41.049889204122756</v>
      </c>
      <c r="Y26" s="2"/>
    </row>
    <row r="27" spans="1:25" ht="71.400000000000006" customHeight="1" outlineLevel="1">
      <c r="A27" s="16" t="s">
        <v>90</v>
      </c>
      <c r="B27" s="12" t="s">
        <v>21</v>
      </c>
      <c r="C27" s="12"/>
      <c r="D27" s="12"/>
      <c r="E27" s="12"/>
      <c r="F27" s="12"/>
      <c r="G27" s="12"/>
      <c r="H27" s="13">
        <v>0</v>
      </c>
      <c r="I27" s="13">
        <v>7812506.8899999997</v>
      </c>
      <c r="J27" s="13">
        <v>8181814.3700000001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7147873.1699999999</v>
      </c>
      <c r="T27" s="13">
        <v>7147873.1699999999</v>
      </c>
      <c r="U27" s="13">
        <v>0</v>
      </c>
      <c r="V27" s="13">
        <v>0</v>
      </c>
      <c r="W27" s="13">
        <v>7147873.1699999999</v>
      </c>
      <c r="X27" s="13">
        <f t="shared" si="1"/>
        <v>87.362935001420709</v>
      </c>
      <c r="Y27" s="2"/>
    </row>
    <row r="28" spans="1:25" ht="50.4">
      <c r="A28" s="15" t="s">
        <v>91</v>
      </c>
      <c r="B28" s="10" t="s">
        <v>22</v>
      </c>
      <c r="C28" s="10"/>
      <c r="D28" s="10"/>
      <c r="E28" s="10"/>
      <c r="F28" s="10"/>
      <c r="G28" s="10"/>
      <c r="H28" s="11">
        <v>0</v>
      </c>
      <c r="I28" s="11">
        <f>SUM(I29:I35)</f>
        <v>44813963.279999994</v>
      </c>
      <c r="J28" s="11">
        <f t="shared" ref="J28" si="3">SUM(J29:J35)</f>
        <v>44813963.279999994</v>
      </c>
      <c r="K28" s="11">
        <f t="shared" ref="K28" si="4">SUM(K29:K35)</f>
        <v>0</v>
      </c>
      <c r="L28" s="11">
        <f t="shared" ref="L28" si="5">SUM(L29:L35)</f>
        <v>0</v>
      </c>
      <c r="M28" s="11">
        <f t="shared" ref="M28" si="6">SUM(M29:M35)</f>
        <v>0</v>
      </c>
      <c r="N28" s="11">
        <f t="shared" ref="N28" si="7">SUM(N29:N35)</f>
        <v>0</v>
      </c>
      <c r="O28" s="11">
        <f t="shared" ref="O28" si="8">SUM(O29:O35)</f>
        <v>0</v>
      </c>
      <c r="P28" s="11">
        <f t="shared" ref="P28" si="9">SUM(P29:P35)</f>
        <v>0</v>
      </c>
      <c r="Q28" s="11">
        <f t="shared" ref="Q28" si="10">SUM(Q29:Q35)</f>
        <v>0</v>
      </c>
      <c r="R28" s="11">
        <f t="shared" ref="R28" si="11">SUM(R29:R35)</f>
        <v>0</v>
      </c>
      <c r="S28" s="11">
        <f t="shared" ref="S28" si="12">SUM(S29:S35)</f>
        <v>36269233.020000003</v>
      </c>
      <c r="T28" s="11">
        <f t="shared" ref="T28" si="13">SUM(T29:T35)</f>
        <v>33610914.699999996</v>
      </c>
      <c r="U28" s="11">
        <v>0</v>
      </c>
      <c r="V28" s="11">
        <v>0</v>
      </c>
      <c r="W28" s="11">
        <v>33610914.700000003</v>
      </c>
      <c r="X28" s="11">
        <f t="shared" si="1"/>
        <v>75.000986835279974</v>
      </c>
      <c r="Y28" s="2"/>
    </row>
    <row r="29" spans="1:25" ht="33.6" outlineLevel="1">
      <c r="A29" s="16" t="s">
        <v>92</v>
      </c>
      <c r="B29" s="12" t="s">
        <v>23</v>
      </c>
      <c r="C29" s="12"/>
      <c r="D29" s="12"/>
      <c r="E29" s="12"/>
      <c r="F29" s="12"/>
      <c r="G29" s="12"/>
      <c r="H29" s="13">
        <v>0</v>
      </c>
      <c r="I29" s="13">
        <v>24280090.539999999</v>
      </c>
      <c r="J29" s="13">
        <v>24280090.539999999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18459122.059999999</v>
      </c>
      <c r="T29" s="13">
        <v>16791684.68</v>
      </c>
      <c r="U29" s="13">
        <v>0</v>
      </c>
      <c r="V29" s="13">
        <v>0</v>
      </c>
      <c r="W29" s="13">
        <v>16791684.68</v>
      </c>
      <c r="X29" s="13">
        <f t="shared" si="1"/>
        <v>69.158245733625662</v>
      </c>
      <c r="Y29" s="2"/>
    </row>
    <row r="30" spans="1:25" ht="33.6" outlineLevel="1">
      <c r="A30" s="16" t="s">
        <v>93</v>
      </c>
      <c r="B30" s="12" t="s">
        <v>24</v>
      </c>
      <c r="C30" s="12"/>
      <c r="D30" s="12"/>
      <c r="E30" s="12"/>
      <c r="F30" s="12"/>
      <c r="G30" s="12"/>
      <c r="H30" s="13">
        <v>0</v>
      </c>
      <c r="I30" s="13">
        <v>6477665.0099999998</v>
      </c>
      <c r="J30" s="13">
        <v>6477665.0099999998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5129524.1500000004</v>
      </c>
      <c r="T30" s="13">
        <v>5129524.1500000004</v>
      </c>
      <c r="U30" s="13">
        <v>0</v>
      </c>
      <c r="V30" s="13">
        <v>0</v>
      </c>
      <c r="W30" s="13">
        <v>5129524.1500000004</v>
      </c>
      <c r="X30" s="13">
        <f t="shared" si="1"/>
        <v>79.187857693801931</v>
      </c>
      <c r="Y30" s="2"/>
    </row>
    <row r="31" spans="1:25" ht="33.6" outlineLevel="1">
      <c r="A31" s="16" t="s">
        <v>94</v>
      </c>
      <c r="B31" s="12" t="s">
        <v>25</v>
      </c>
      <c r="C31" s="12"/>
      <c r="D31" s="12"/>
      <c r="E31" s="12"/>
      <c r="F31" s="12"/>
      <c r="G31" s="12"/>
      <c r="H31" s="13">
        <v>0</v>
      </c>
      <c r="I31" s="13">
        <v>300841.40999999997</v>
      </c>
      <c r="J31" s="13">
        <v>300841.40999999997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245541.41</v>
      </c>
      <c r="T31" s="13">
        <v>227192.41</v>
      </c>
      <c r="U31" s="13">
        <v>0</v>
      </c>
      <c r="V31" s="13">
        <v>0</v>
      </c>
      <c r="W31" s="13">
        <v>227192.41</v>
      </c>
      <c r="X31" s="13">
        <f t="shared" si="1"/>
        <v>75.518995207474944</v>
      </c>
      <c r="Y31" s="2"/>
    </row>
    <row r="32" spans="1:25" ht="33.6" outlineLevel="1">
      <c r="A32" s="16" t="s">
        <v>95</v>
      </c>
      <c r="B32" s="12" t="s">
        <v>26</v>
      </c>
      <c r="C32" s="12"/>
      <c r="D32" s="12"/>
      <c r="E32" s="12"/>
      <c r="F32" s="12"/>
      <c r="G32" s="12"/>
      <c r="H32" s="13">
        <v>0</v>
      </c>
      <c r="I32" s="13">
        <v>50000</v>
      </c>
      <c r="J32" s="13">
        <v>50000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50000</v>
      </c>
      <c r="T32" s="13">
        <v>19402.54</v>
      </c>
      <c r="U32" s="13">
        <v>0</v>
      </c>
      <c r="V32" s="13">
        <v>0</v>
      </c>
      <c r="W32" s="13">
        <v>19402.54</v>
      </c>
      <c r="X32" s="13">
        <f t="shared" si="1"/>
        <v>38.805080000000004</v>
      </c>
      <c r="Y32" s="2"/>
    </row>
    <row r="33" spans="1:25" ht="54.6" customHeight="1" outlineLevel="1">
      <c r="A33" s="16" t="s">
        <v>96</v>
      </c>
      <c r="B33" s="12" t="s">
        <v>27</v>
      </c>
      <c r="C33" s="12"/>
      <c r="D33" s="12"/>
      <c r="E33" s="12"/>
      <c r="F33" s="12"/>
      <c r="G33" s="12"/>
      <c r="H33" s="13">
        <v>0</v>
      </c>
      <c r="I33" s="13">
        <v>12297325</v>
      </c>
      <c r="J33" s="13">
        <v>12297325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11767445</v>
      </c>
      <c r="T33" s="13">
        <v>10826240.609999999</v>
      </c>
      <c r="U33" s="13">
        <v>0</v>
      </c>
      <c r="V33" s="13">
        <v>0</v>
      </c>
      <c r="W33" s="13">
        <v>10826240.609999999</v>
      </c>
      <c r="X33" s="13">
        <f t="shared" si="1"/>
        <v>88.037362678468696</v>
      </c>
      <c r="Y33" s="2"/>
    </row>
    <row r="34" spans="1:25" ht="54.6" customHeight="1" outlineLevel="1">
      <c r="A34" s="16" t="s">
        <v>97</v>
      </c>
      <c r="B34" s="12" t="s">
        <v>28</v>
      </c>
      <c r="C34" s="12"/>
      <c r="D34" s="12"/>
      <c r="E34" s="12"/>
      <c r="F34" s="12"/>
      <c r="G34" s="12"/>
      <c r="H34" s="13">
        <v>0</v>
      </c>
      <c r="I34" s="13">
        <v>1160041.32</v>
      </c>
      <c r="J34" s="13">
        <v>1160041.32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404040.4</v>
      </c>
      <c r="T34" s="13">
        <v>404040.4</v>
      </c>
      <c r="U34" s="13">
        <v>0</v>
      </c>
      <c r="V34" s="13">
        <v>0</v>
      </c>
      <c r="W34" s="13">
        <v>404040.4</v>
      </c>
      <c r="X34" s="13">
        <f t="shared" si="1"/>
        <v>34.829828303012519</v>
      </c>
      <c r="Y34" s="2"/>
    </row>
    <row r="35" spans="1:25" ht="50.4" outlineLevel="1">
      <c r="A35" s="16" t="s">
        <v>98</v>
      </c>
      <c r="B35" s="12" t="s">
        <v>29</v>
      </c>
      <c r="C35" s="12"/>
      <c r="D35" s="12"/>
      <c r="E35" s="12"/>
      <c r="F35" s="12"/>
      <c r="G35" s="12"/>
      <c r="H35" s="13">
        <v>0</v>
      </c>
      <c r="I35" s="13">
        <v>248000</v>
      </c>
      <c r="J35" s="13">
        <v>248000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213560</v>
      </c>
      <c r="T35" s="13">
        <v>212829.91</v>
      </c>
      <c r="U35" s="13">
        <v>0</v>
      </c>
      <c r="V35" s="13">
        <v>0</v>
      </c>
      <c r="W35" s="13">
        <v>212829.91</v>
      </c>
      <c r="X35" s="13">
        <f t="shared" si="1"/>
        <v>85.818512096774185</v>
      </c>
      <c r="Y35" s="2"/>
    </row>
    <row r="36" spans="1:25" ht="89.4" customHeight="1">
      <c r="A36" s="15" t="s">
        <v>99</v>
      </c>
      <c r="B36" s="10" t="s">
        <v>30</v>
      </c>
      <c r="C36" s="10"/>
      <c r="D36" s="10"/>
      <c r="E36" s="10"/>
      <c r="F36" s="10"/>
      <c r="G36" s="10"/>
      <c r="H36" s="11">
        <v>0</v>
      </c>
      <c r="I36" s="11">
        <f>SUM(I37:I39)</f>
        <v>4023694.67</v>
      </c>
      <c r="J36" s="11">
        <f t="shared" ref="J36:T36" si="14">SUM(J37:J39)</f>
        <v>4023694.67</v>
      </c>
      <c r="K36" s="11">
        <f t="shared" si="14"/>
        <v>0</v>
      </c>
      <c r="L36" s="11">
        <f t="shared" si="14"/>
        <v>0</v>
      </c>
      <c r="M36" s="11">
        <f t="shared" si="14"/>
        <v>0</v>
      </c>
      <c r="N36" s="11">
        <f t="shared" si="14"/>
        <v>0</v>
      </c>
      <c r="O36" s="11">
        <f t="shared" si="14"/>
        <v>0</v>
      </c>
      <c r="P36" s="11">
        <f t="shared" si="14"/>
        <v>0</v>
      </c>
      <c r="Q36" s="11">
        <f t="shared" si="14"/>
        <v>0</v>
      </c>
      <c r="R36" s="11">
        <f t="shared" si="14"/>
        <v>0</v>
      </c>
      <c r="S36" s="11">
        <f t="shared" si="14"/>
        <v>3116705.0999999996</v>
      </c>
      <c r="T36" s="11">
        <f t="shared" si="14"/>
        <v>2499186.54</v>
      </c>
      <c r="U36" s="11">
        <v>0</v>
      </c>
      <c r="V36" s="11">
        <v>0</v>
      </c>
      <c r="W36" s="11">
        <v>2499186.54</v>
      </c>
      <c r="X36" s="11">
        <f t="shared" si="1"/>
        <v>62.111734238522629</v>
      </c>
      <c r="Y36" s="2"/>
    </row>
    <row r="37" spans="1:25" ht="38.4" customHeight="1" outlineLevel="1">
      <c r="A37" s="16" t="s">
        <v>100</v>
      </c>
      <c r="B37" s="12" t="s">
        <v>31</v>
      </c>
      <c r="C37" s="12"/>
      <c r="D37" s="12"/>
      <c r="E37" s="12"/>
      <c r="F37" s="12"/>
      <c r="G37" s="12"/>
      <c r="H37" s="13">
        <v>0</v>
      </c>
      <c r="I37" s="13">
        <v>137900</v>
      </c>
      <c r="J37" s="13">
        <v>137900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32100</v>
      </c>
      <c r="T37" s="13">
        <v>22100</v>
      </c>
      <c r="U37" s="13">
        <v>0</v>
      </c>
      <c r="V37" s="13">
        <v>0</v>
      </c>
      <c r="W37" s="13">
        <v>22100</v>
      </c>
      <c r="X37" s="13">
        <f t="shared" si="1"/>
        <v>16.02610587382161</v>
      </c>
      <c r="Y37" s="2"/>
    </row>
    <row r="38" spans="1:25" ht="33.6" outlineLevel="1">
      <c r="A38" s="16" t="s">
        <v>101</v>
      </c>
      <c r="B38" s="12" t="s">
        <v>32</v>
      </c>
      <c r="C38" s="12"/>
      <c r="D38" s="12"/>
      <c r="E38" s="12"/>
      <c r="F38" s="12"/>
      <c r="G38" s="12"/>
      <c r="H38" s="13">
        <v>0</v>
      </c>
      <c r="I38" s="13">
        <v>3393598.1</v>
      </c>
      <c r="J38" s="13">
        <v>3393598.1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2646408.5299999998</v>
      </c>
      <c r="T38" s="13">
        <v>2160461.0699999998</v>
      </c>
      <c r="U38" s="13">
        <v>0</v>
      </c>
      <c r="V38" s="13">
        <v>0</v>
      </c>
      <c r="W38" s="13">
        <v>2160461.0699999998</v>
      </c>
      <c r="X38" s="13">
        <f t="shared" si="1"/>
        <v>63.662844165312315</v>
      </c>
      <c r="Y38" s="2"/>
    </row>
    <row r="39" spans="1:25" ht="54" customHeight="1" outlineLevel="1">
      <c r="A39" s="16" t="s">
        <v>102</v>
      </c>
      <c r="B39" s="12" t="s">
        <v>33</v>
      </c>
      <c r="C39" s="12"/>
      <c r="D39" s="12"/>
      <c r="E39" s="12"/>
      <c r="F39" s="12"/>
      <c r="G39" s="12"/>
      <c r="H39" s="13">
        <v>0</v>
      </c>
      <c r="I39" s="13">
        <v>492196.57</v>
      </c>
      <c r="J39" s="13">
        <v>492196.57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438196.57</v>
      </c>
      <c r="T39" s="13">
        <v>316625.46999999997</v>
      </c>
      <c r="U39" s="13">
        <v>0</v>
      </c>
      <c r="V39" s="13">
        <v>0</v>
      </c>
      <c r="W39" s="13">
        <v>316625.46999999997</v>
      </c>
      <c r="X39" s="13">
        <f t="shared" si="1"/>
        <v>64.329068770227309</v>
      </c>
      <c r="Y39" s="2"/>
    </row>
    <row r="40" spans="1:25" ht="50.4">
      <c r="A40" s="15" t="s">
        <v>103</v>
      </c>
      <c r="B40" s="10" t="s">
        <v>34</v>
      </c>
      <c r="C40" s="10"/>
      <c r="D40" s="10"/>
      <c r="E40" s="10"/>
      <c r="F40" s="10"/>
      <c r="G40" s="10"/>
      <c r="H40" s="11">
        <v>0</v>
      </c>
      <c r="I40" s="11">
        <f>SUM(I41:I44)</f>
        <v>6014379.9800000004</v>
      </c>
      <c r="J40" s="11">
        <f t="shared" ref="J40:T40" si="15">SUM(J41:J44)</f>
        <v>6014379.9800000004</v>
      </c>
      <c r="K40" s="11">
        <f t="shared" si="15"/>
        <v>0</v>
      </c>
      <c r="L40" s="11">
        <f t="shared" si="15"/>
        <v>0</v>
      </c>
      <c r="M40" s="11">
        <f t="shared" si="15"/>
        <v>0</v>
      </c>
      <c r="N40" s="11">
        <f t="shared" si="15"/>
        <v>0</v>
      </c>
      <c r="O40" s="11">
        <f t="shared" si="15"/>
        <v>0</v>
      </c>
      <c r="P40" s="11">
        <f t="shared" si="15"/>
        <v>0</v>
      </c>
      <c r="Q40" s="11">
        <f t="shared" si="15"/>
        <v>0</v>
      </c>
      <c r="R40" s="11">
        <f t="shared" si="15"/>
        <v>0</v>
      </c>
      <c r="S40" s="11">
        <f t="shared" si="15"/>
        <v>693365</v>
      </c>
      <c r="T40" s="11">
        <f t="shared" si="15"/>
        <v>684365</v>
      </c>
      <c r="U40" s="11">
        <v>0</v>
      </c>
      <c r="V40" s="11">
        <v>0</v>
      </c>
      <c r="W40" s="11">
        <v>684365</v>
      </c>
      <c r="X40" s="11">
        <f t="shared" si="1"/>
        <v>11.37881215147301</v>
      </c>
      <c r="Y40" s="2"/>
    </row>
    <row r="41" spans="1:25" ht="33.6" outlineLevel="1">
      <c r="A41" s="16" t="s">
        <v>104</v>
      </c>
      <c r="B41" s="12" t="s">
        <v>35</v>
      </c>
      <c r="C41" s="12"/>
      <c r="D41" s="12"/>
      <c r="E41" s="12"/>
      <c r="F41" s="12"/>
      <c r="G41" s="12"/>
      <c r="H41" s="13">
        <v>0</v>
      </c>
      <c r="I41" s="13">
        <v>135000</v>
      </c>
      <c r="J41" s="13">
        <v>135000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f t="shared" si="1"/>
        <v>0</v>
      </c>
      <c r="Y41" s="2"/>
    </row>
    <row r="42" spans="1:25" ht="57.6" customHeight="1" outlineLevel="1">
      <c r="A42" s="16" t="s">
        <v>105</v>
      </c>
      <c r="B42" s="12" t="s">
        <v>36</v>
      </c>
      <c r="C42" s="12"/>
      <c r="D42" s="12"/>
      <c r="E42" s="12"/>
      <c r="F42" s="12"/>
      <c r="G42" s="12"/>
      <c r="H42" s="13">
        <v>0</v>
      </c>
      <c r="I42" s="13">
        <v>826447.81</v>
      </c>
      <c r="J42" s="13">
        <v>826447.81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474365</v>
      </c>
      <c r="T42" s="13">
        <v>467365</v>
      </c>
      <c r="U42" s="13">
        <v>0</v>
      </c>
      <c r="V42" s="13">
        <v>0</v>
      </c>
      <c r="W42" s="13">
        <v>467365</v>
      </c>
      <c r="X42" s="13">
        <f t="shared" si="1"/>
        <v>56.5510603748832</v>
      </c>
      <c r="Y42" s="2"/>
    </row>
    <row r="43" spans="1:25" ht="67.2" outlineLevel="1">
      <c r="A43" s="16" t="s">
        <v>106</v>
      </c>
      <c r="B43" s="12" t="s">
        <v>37</v>
      </c>
      <c r="C43" s="12"/>
      <c r="D43" s="12"/>
      <c r="E43" s="12"/>
      <c r="F43" s="12"/>
      <c r="G43" s="12"/>
      <c r="H43" s="13">
        <v>0</v>
      </c>
      <c r="I43" s="13">
        <v>304000</v>
      </c>
      <c r="J43" s="13">
        <v>304000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219000</v>
      </c>
      <c r="T43" s="13">
        <v>217000</v>
      </c>
      <c r="U43" s="13">
        <v>0</v>
      </c>
      <c r="V43" s="13">
        <v>0</v>
      </c>
      <c r="W43" s="13">
        <v>217000</v>
      </c>
      <c r="X43" s="13">
        <f t="shared" si="1"/>
        <v>71.381578947368425</v>
      </c>
      <c r="Y43" s="2"/>
    </row>
    <row r="44" spans="1:25" ht="101.4" customHeight="1" outlineLevel="1">
      <c r="A44" s="16" t="s">
        <v>107</v>
      </c>
      <c r="B44" s="12" t="s">
        <v>38</v>
      </c>
      <c r="C44" s="12"/>
      <c r="D44" s="12"/>
      <c r="E44" s="12"/>
      <c r="F44" s="12"/>
      <c r="G44" s="12"/>
      <c r="H44" s="13">
        <v>0</v>
      </c>
      <c r="I44" s="13">
        <v>4748932.17</v>
      </c>
      <c r="J44" s="13">
        <v>4748932.17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f t="shared" si="1"/>
        <v>0</v>
      </c>
      <c r="Y44" s="2"/>
    </row>
    <row r="45" spans="1:25" ht="67.2">
      <c r="A45" s="15" t="s">
        <v>108</v>
      </c>
      <c r="B45" s="10" t="s">
        <v>39</v>
      </c>
      <c r="C45" s="10"/>
      <c r="D45" s="10"/>
      <c r="E45" s="10"/>
      <c r="F45" s="10"/>
      <c r="G45" s="10"/>
      <c r="H45" s="11">
        <v>0</v>
      </c>
      <c r="I45" s="11">
        <f>I46</f>
        <v>110000</v>
      </c>
      <c r="J45" s="11">
        <f t="shared" ref="J45:T45" si="16">J46</f>
        <v>110000</v>
      </c>
      <c r="K45" s="11">
        <f t="shared" si="16"/>
        <v>0</v>
      </c>
      <c r="L45" s="11">
        <f t="shared" si="16"/>
        <v>0</v>
      </c>
      <c r="M45" s="11">
        <f t="shared" si="16"/>
        <v>0</v>
      </c>
      <c r="N45" s="11">
        <f t="shared" si="16"/>
        <v>0</v>
      </c>
      <c r="O45" s="11">
        <f t="shared" si="16"/>
        <v>0</v>
      </c>
      <c r="P45" s="11">
        <f t="shared" si="16"/>
        <v>0</v>
      </c>
      <c r="Q45" s="11">
        <f t="shared" si="16"/>
        <v>0</v>
      </c>
      <c r="R45" s="11">
        <f t="shared" si="16"/>
        <v>0</v>
      </c>
      <c r="S45" s="11">
        <f t="shared" si="16"/>
        <v>110000</v>
      </c>
      <c r="T45" s="11">
        <f t="shared" si="16"/>
        <v>110000</v>
      </c>
      <c r="U45" s="11">
        <v>0</v>
      </c>
      <c r="V45" s="11">
        <v>0</v>
      </c>
      <c r="W45" s="11">
        <v>110000</v>
      </c>
      <c r="X45" s="11">
        <f t="shared" si="1"/>
        <v>100</v>
      </c>
      <c r="Y45" s="2"/>
    </row>
    <row r="46" spans="1:25" ht="54.6" customHeight="1" outlineLevel="1">
      <c r="A46" s="16" t="s">
        <v>109</v>
      </c>
      <c r="B46" s="12" t="s">
        <v>40</v>
      </c>
      <c r="C46" s="12"/>
      <c r="D46" s="12"/>
      <c r="E46" s="12"/>
      <c r="F46" s="12"/>
      <c r="G46" s="12"/>
      <c r="H46" s="13">
        <v>0</v>
      </c>
      <c r="I46" s="13">
        <v>110000</v>
      </c>
      <c r="J46" s="13">
        <v>110000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110000</v>
      </c>
      <c r="T46" s="13">
        <v>110000</v>
      </c>
      <c r="U46" s="13">
        <v>0</v>
      </c>
      <c r="V46" s="13">
        <v>0</v>
      </c>
      <c r="W46" s="13">
        <v>110000</v>
      </c>
      <c r="X46" s="13">
        <f t="shared" si="1"/>
        <v>100</v>
      </c>
      <c r="Y46" s="2"/>
    </row>
    <row r="47" spans="1:25" ht="100.8">
      <c r="A47" s="15" t="s">
        <v>110</v>
      </c>
      <c r="B47" s="10" t="s">
        <v>41</v>
      </c>
      <c r="C47" s="10"/>
      <c r="D47" s="10"/>
      <c r="E47" s="10"/>
      <c r="F47" s="10"/>
      <c r="G47" s="10"/>
      <c r="H47" s="11">
        <v>0</v>
      </c>
      <c r="I47" s="11">
        <f>SUM(I48:I49)</f>
        <v>234800</v>
      </c>
      <c r="J47" s="11">
        <f t="shared" ref="J47:T47" si="17">SUM(J48:J49)</f>
        <v>234800</v>
      </c>
      <c r="K47" s="11">
        <f t="shared" si="17"/>
        <v>0</v>
      </c>
      <c r="L47" s="11">
        <f t="shared" si="17"/>
        <v>0</v>
      </c>
      <c r="M47" s="11">
        <f t="shared" si="17"/>
        <v>0</v>
      </c>
      <c r="N47" s="11">
        <f t="shared" si="17"/>
        <v>0</v>
      </c>
      <c r="O47" s="11">
        <f t="shared" si="17"/>
        <v>0</v>
      </c>
      <c r="P47" s="11">
        <f t="shared" si="17"/>
        <v>0</v>
      </c>
      <c r="Q47" s="11">
        <f t="shared" si="17"/>
        <v>0</v>
      </c>
      <c r="R47" s="11">
        <f t="shared" si="17"/>
        <v>0</v>
      </c>
      <c r="S47" s="11">
        <f t="shared" si="17"/>
        <v>140000</v>
      </c>
      <c r="T47" s="11">
        <f t="shared" si="17"/>
        <v>120000</v>
      </c>
      <c r="U47" s="11">
        <v>0</v>
      </c>
      <c r="V47" s="11">
        <v>0</v>
      </c>
      <c r="W47" s="11">
        <v>120000</v>
      </c>
      <c r="X47" s="11">
        <f t="shared" si="1"/>
        <v>51.107325383304939</v>
      </c>
      <c r="Y47" s="2"/>
    </row>
    <row r="48" spans="1:25" ht="67.2" outlineLevel="1">
      <c r="A48" s="16" t="s">
        <v>111</v>
      </c>
      <c r="B48" s="12" t="s">
        <v>42</v>
      </c>
      <c r="C48" s="12"/>
      <c r="D48" s="12"/>
      <c r="E48" s="12"/>
      <c r="F48" s="12"/>
      <c r="G48" s="12"/>
      <c r="H48" s="13">
        <v>0</v>
      </c>
      <c r="I48" s="13">
        <v>80000</v>
      </c>
      <c r="J48" s="13">
        <v>80000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30000</v>
      </c>
      <c r="T48" s="13">
        <v>10000</v>
      </c>
      <c r="U48" s="13">
        <v>0</v>
      </c>
      <c r="V48" s="13">
        <v>0</v>
      </c>
      <c r="W48" s="13">
        <v>10000</v>
      </c>
      <c r="X48" s="13">
        <f t="shared" si="1"/>
        <v>12.5</v>
      </c>
      <c r="Y48" s="2"/>
    </row>
    <row r="49" spans="1:25" ht="126.6" customHeight="1" outlineLevel="1">
      <c r="A49" s="16" t="s">
        <v>112</v>
      </c>
      <c r="B49" s="12" t="s">
        <v>43</v>
      </c>
      <c r="C49" s="12"/>
      <c r="D49" s="12"/>
      <c r="E49" s="12"/>
      <c r="F49" s="12"/>
      <c r="G49" s="12"/>
      <c r="H49" s="13">
        <v>0</v>
      </c>
      <c r="I49" s="13">
        <v>154800</v>
      </c>
      <c r="J49" s="13">
        <v>154800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110000</v>
      </c>
      <c r="T49" s="13">
        <v>110000</v>
      </c>
      <c r="U49" s="13">
        <v>0</v>
      </c>
      <c r="V49" s="13">
        <v>0</v>
      </c>
      <c r="W49" s="13">
        <v>110000</v>
      </c>
      <c r="X49" s="13">
        <f t="shared" si="1"/>
        <v>71.059431524547804</v>
      </c>
      <c r="Y49" s="2"/>
    </row>
    <row r="50" spans="1:25" ht="73.8" customHeight="1">
      <c r="A50" s="15" t="s">
        <v>113</v>
      </c>
      <c r="B50" s="10" t="s">
        <v>44</v>
      </c>
      <c r="C50" s="10"/>
      <c r="D50" s="10"/>
      <c r="E50" s="10"/>
      <c r="F50" s="10"/>
      <c r="G50" s="10"/>
      <c r="H50" s="11">
        <v>0</v>
      </c>
      <c r="I50" s="11">
        <f>SUM(I51:I54)</f>
        <v>78043925.040000007</v>
      </c>
      <c r="J50" s="11">
        <f t="shared" ref="J50:T50" si="18">SUM(J51:J54)</f>
        <v>78043925.040000007</v>
      </c>
      <c r="K50" s="11">
        <f t="shared" si="18"/>
        <v>0</v>
      </c>
      <c r="L50" s="11">
        <f t="shared" si="18"/>
        <v>0</v>
      </c>
      <c r="M50" s="11">
        <f t="shared" si="18"/>
        <v>0</v>
      </c>
      <c r="N50" s="11">
        <f t="shared" si="18"/>
        <v>0</v>
      </c>
      <c r="O50" s="11">
        <f t="shared" si="18"/>
        <v>0</v>
      </c>
      <c r="P50" s="11">
        <f t="shared" si="18"/>
        <v>0</v>
      </c>
      <c r="Q50" s="11">
        <f t="shared" si="18"/>
        <v>0</v>
      </c>
      <c r="R50" s="11">
        <f t="shared" si="18"/>
        <v>0</v>
      </c>
      <c r="S50" s="11">
        <f t="shared" si="18"/>
        <v>59269740.369999997</v>
      </c>
      <c r="T50" s="11">
        <f t="shared" si="18"/>
        <v>54733473.109999999</v>
      </c>
      <c r="U50" s="11">
        <v>0</v>
      </c>
      <c r="V50" s="11">
        <v>0</v>
      </c>
      <c r="W50" s="11">
        <v>54733473.109999999</v>
      </c>
      <c r="X50" s="11">
        <f t="shared" si="1"/>
        <v>70.131625340405861</v>
      </c>
      <c r="Y50" s="2"/>
    </row>
    <row r="51" spans="1:25" ht="67.2" outlineLevel="1">
      <c r="A51" s="16" t="s">
        <v>114</v>
      </c>
      <c r="B51" s="12" t="s">
        <v>45</v>
      </c>
      <c r="C51" s="12"/>
      <c r="D51" s="12"/>
      <c r="E51" s="12"/>
      <c r="F51" s="12"/>
      <c r="G51" s="12"/>
      <c r="H51" s="13">
        <v>0</v>
      </c>
      <c r="I51" s="13">
        <v>56278057.689999998</v>
      </c>
      <c r="J51" s="13">
        <v>56278057.689999998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42301840.969999999</v>
      </c>
      <c r="T51" s="13">
        <v>39458076.039999999</v>
      </c>
      <c r="U51" s="13">
        <v>0</v>
      </c>
      <c r="V51" s="13">
        <v>0</v>
      </c>
      <c r="W51" s="13">
        <v>39458076.039999999</v>
      </c>
      <c r="X51" s="13">
        <f t="shared" si="1"/>
        <v>70.112718277075999</v>
      </c>
      <c r="Y51" s="2"/>
    </row>
    <row r="52" spans="1:25" ht="126.6" customHeight="1" outlineLevel="1">
      <c r="A52" s="16" t="s">
        <v>115</v>
      </c>
      <c r="B52" s="12" t="s">
        <v>46</v>
      </c>
      <c r="C52" s="12"/>
      <c r="D52" s="12"/>
      <c r="E52" s="12"/>
      <c r="F52" s="12"/>
      <c r="G52" s="12"/>
      <c r="H52" s="13">
        <v>0</v>
      </c>
      <c r="I52" s="13">
        <v>5795526.5999999996</v>
      </c>
      <c r="J52" s="13">
        <v>5795526.5999999996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4269756.75</v>
      </c>
      <c r="T52" s="13">
        <v>4269756.75</v>
      </c>
      <c r="U52" s="13">
        <v>0</v>
      </c>
      <c r="V52" s="13">
        <v>0</v>
      </c>
      <c r="W52" s="13">
        <v>4269756.75</v>
      </c>
      <c r="X52" s="13">
        <f t="shared" si="1"/>
        <v>73.673318141616335</v>
      </c>
      <c r="Y52" s="2"/>
    </row>
    <row r="53" spans="1:25" ht="55.2" customHeight="1" outlineLevel="1">
      <c r="A53" s="16" t="s">
        <v>116</v>
      </c>
      <c r="B53" s="12" t="s">
        <v>47</v>
      </c>
      <c r="C53" s="12"/>
      <c r="D53" s="12"/>
      <c r="E53" s="12"/>
      <c r="F53" s="12"/>
      <c r="G53" s="12"/>
      <c r="H53" s="13">
        <v>0</v>
      </c>
      <c r="I53" s="13">
        <v>953411.34</v>
      </c>
      <c r="J53" s="13">
        <v>953411.34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833413</v>
      </c>
      <c r="T53" s="13">
        <v>696906.25</v>
      </c>
      <c r="U53" s="13">
        <v>0</v>
      </c>
      <c r="V53" s="13">
        <v>0</v>
      </c>
      <c r="W53" s="13">
        <v>696906.25</v>
      </c>
      <c r="X53" s="13">
        <f t="shared" si="1"/>
        <v>73.096073096844023</v>
      </c>
      <c r="Y53" s="2"/>
    </row>
    <row r="54" spans="1:25" ht="107.4" customHeight="1" outlineLevel="1">
      <c r="A54" s="16" t="s">
        <v>117</v>
      </c>
      <c r="B54" s="12" t="s">
        <v>48</v>
      </c>
      <c r="C54" s="12"/>
      <c r="D54" s="12"/>
      <c r="E54" s="12"/>
      <c r="F54" s="12"/>
      <c r="G54" s="12"/>
      <c r="H54" s="13">
        <v>0</v>
      </c>
      <c r="I54" s="13">
        <v>15016929.41</v>
      </c>
      <c r="J54" s="13">
        <v>15016929.41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11864729.65</v>
      </c>
      <c r="T54" s="13">
        <v>10308734.07</v>
      </c>
      <c r="U54" s="13">
        <v>0</v>
      </c>
      <c r="V54" s="13">
        <v>0</v>
      </c>
      <c r="W54" s="13">
        <v>10308734.07</v>
      </c>
      <c r="X54" s="13">
        <f t="shared" si="1"/>
        <v>68.647416449432455</v>
      </c>
      <c r="Y54" s="2"/>
    </row>
    <row r="55" spans="1:25" ht="67.2">
      <c r="A55" s="15" t="s">
        <v>118</v>
      </c>
      <c r="B55" s="10" t="s">
        <v>49</v>
      </c>
      <c r="C55" s="10"/>
      <c r="D55" s="10"/>
      <c r="E55" s="10"/>
      <c r="F55" s="10"/>
      <c r="G55" s="10"/>
      <c r="H55" s="11">
        <v>0</v>
      </c>
      <c r="I55" s="11">
        <f>SUM(I56:I58)</f>
        <v>119400</v>
      </c>
      <c r="J55" s="11">
        <f t="shared" ref="J55:T55" si="19">SUM(J56:J58)</f>
        <v>119400</v>
      </c>
      <c r="K55" s="11">
        <f t="shared" si="19"/>
        <v>0</v>
      </c>
      <c r="L55" s="11">
        <f t="shared" si="19"/>
        <v>0</v>
      </c>
      <c r="M55" s="11">
        <f t="shared" si="19"/>
        <v>0</v>
      </c>
      <c r="N55" s="11">
        <f t="shared" si="19"/>
        <v>0</v>
      </c>
      <c r="O55" s="11">
        <f t="shared" si="19"/>
        <v>0</v>
      </c>
      <c r="P55" s="11">
        <f t="shared" si="19"/>
        <v>0</v>
      </c>
      <c r="Q55" s="11">
        <f t="shared" si="19"/>
        <v>0</v>
      </c>
      <c r="R55" s="11">
        <f t="shared" si="19"/>
        <v>0</v>
      </c>
      <c r="S55" s="11">
        <f t="shared" si="19"/>
        <v>46000</v>
      </c>
      <c r="T55" s="11">
        <f t="shared" si="19"/>
        <v>45000</v>
      </c>
      <c r="U55" s="11">
        <v>0</v>
      </c>
      <c r="V55" s="11">
        <v>0</v>
      </c>
      <c r="W55" s="11">
        <v>45000</v>
      </c>
      <c r="X55" s="11">
        <f t="shared" si="1"/>
        <v>37.688442211055282</v>
      </c>
      <c r="Y55" s="2"/>
    </row>
    <row r="56" spans="1:25" ht="54.6" customHeight="1" outlineLevel="1">
      <c r="A56" s="16" t="s">
        <v>119</v>
      </c>
      <c r="B56" s="12" t="s">
        <v>50</v>
      </c>
      <c r="C56" s="12"/>
      <c r="D56" s="12"/>
      <c r="E56" s="12"/>
      <c r="F56" s="12"/>
      <c r="G56" s="12"/>
      <c r="H56" s="13">
        <v>0</v>
      </c>
      <c r="I56" s="13">
        <v>89400</v>
      </c>
      <c r="J56" s="13">
        <v>89400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45000</v>
      </c>
      <c r="T56" s="13">
        <v>45000</v>
      </c>
      <c r="U56" s="13">
        <v>0</v>
      </c>
      <c r="V56" s="13">
        <v>0</v>
      </c>
      <c r="W56" s="13">
        <v>45000</v>
      </c>
      <c r="X56" s="13">
        <f t="shared" si="1"/>
        <v>50.335570469798661</v>
      </c>
      <c r="Y56" s="2"/>
    </row>
    <row r="57" spans="1:25" ht="39.6" customHeight="1" outlineLevel="1">
      <c r="A57" s="16" t="s">
        <v>120</v>
      </c>
      <c r="B57" s="12" t="s">
        <v>51</v>
      </c>
      <c r="C57" s="12"/>
      <c r="D57" s="12"/>
      <c r="E57" s="12"/>
      <c r="F57" s="12"/>
      <c r="G57" s="12"/>
      <c r="H57" s="13">
        <v>0</v>
      </c>
      <c r="I57" s="13">
        <v>20000</v>
      </c>
      <c r="J57" s="13">
        <v>20000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1000</v>
      </c>
      <c r="T57" s="13">
        <v>0</v>
      </c>
      <c r="U57" s="13">
        <v>0</v>
      </c>
      <c r="V57" s="13">
        <v>0</v>
      </c>
      <c r="W57" s="13">
        <v>0</v>
      </c>
      <c r="X57" s="13">
        <f t="shared" si="1"/>
        <v>0</v>
      </c>
      <c r="Y57" s="2"/>
    </row>
    <row r="58" spans="1:25" ht="50.4" outlineLevel="1">
      <c r="A58" s="16" t="s">
        <v>121</v>
      </c>
      <c r="B58" s="12" t="s">
        <v>52</v>
      </c>
      <c r="C58" s="12"/>
      <c r="D58" s="12"/>
      <c r="E58" s="12"/>
      <c r="F58" s="12"/>
      <c r="G58" s="12"/>
      <c r="H58" s="13">
        <v>0</v>
      </c>
      <c r="I58" s="13">
        <v>10000</v>
      </c>
      <c r="J58" s="13">
        <v>10000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f t="shared" si="1"/>
        <v>0</v>
      </c>
      <c r="Y58" s="2"/>
    </row>
    <row r="59" spans="1:25" ht="117.6">
      <c r="A59" s="15" t="s">
        <v>122</v>
      </c>
      <c r="B59" s="10" t="s">
        <v>53</v>
      </c>
      <c r="C59" s="10"/>
      <c r="D59" s="10"/>
      <c r="E59" s="10"/>
      <c r="F59" s="10"/>
      <c r="G59" s="10"/>
      <c r="H59" s="11">
        <v>0</v>
      </c>
      <c r="I59" s="11">
        <f>I60</f>
        <v>13500</v>
      </c>
      <c r="J59" s="11">
        <f t="shared" ref="J59:T59" si="20">J60</f>
        <v>13500</v>
      </c>
      <c r="K59" s="11">
        <f t="shared" si="20"/>
        <v>0</v>
      </c>
      <c r="L59" s="11">
        <f t="shared" si="20"/>
        <v>0</v>
      </c>
      <c r="M59" s="11">
        <f t="shared" si="20"/>
        <v>0</v>
      </c>
      <c r="N59" s="11">
        <f t="shared" si="20"/>
        <v>0</v>
      </c>
      <c r="O59" s="11">
        <f t="shared" si="20"/>
        <v>0</v>
      </c>
      <c r="P59" s="11">
        <f t="shared" si="20"/>
        <v>0</v>
      </c>
      <c r="Q59" s="11">
        <f t="shared" si="20"/>
        <v>0</v>
      </c>
      <c r="R59" s="11">
        <f t="shared" si="20"/>
        <v>0</v>
      </c>
      <c r="S59" s="11">
        <f t="shared" si="20"/>
        <v>13500</v>
      </c>
      <c r="T59" s="11">
        <f t="shared" si="20"/>
        <v>1500</v>
      </c>
      <c r="U59" s="11">
        <v>0</v>
      </c>
      <c r="V59" s="11">
        <v>0</v>
      </c>
      <c r="W59" s="11">
        <v>1500</v>
      </c>
      <c r="X59" s="11">
        <f t="shared" si="1"/>
        <v>11.111111111111111</v>
      </c>
      <c r="Y59" s="2"/>
    </row>
    <row r="60" spans="1:25" ht="33.6" outlineLevel="1">
      <c r="A60" s="16" t="s">
        <v>123</v>
      </c>
      <c r="B60" s="12" t="s">
        <v>54</v>
      </c>
      <c r="C60" s="12"/>
      <c r="D60" s="12"/>
      <c r="E60" s="12"/>
      <c r="F60" s="12"/>
      <c r="G60" s="12"/>
      <c r="H60" s="13">
        <v>0</v>
      </c>
      <c r="I60" s="13">
        <v>13500</v>
      </c>
      <c r="J60" s="13">
        <v>13500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13500</v>
      </c>
      <c r="T60" s="13">
        <v>1500</v>
      </c>
      <c r="U60" s="13">
        <v>0</v>
      </c>
      <c r="V60" s="13">
        <v>0</v>
      </c>
      <c r="W60" s="13">
        <v>1500</v>
      </c>
      <c r="X60" s="13">
        <f t="shared" si="1"/>
        <v>11.111111111111111</v>
      </c>
      <c r="Y60" s="2"/>
    </row>
    <row r="61" spans="1:25" ht="67.2">
      <c r="A61" s="15" t="s">
        <v>124</v>
      </c>
      <c r="B61" s="10" t="s">
        <v>55</v>
      </c>
      <c r="C61" s="10"/>
      <c r="D61" s="10"/>
      <c r="E61" s="10"/>
      <c r="F61" s="10"/>
      <c r="G61" s="10"/>
      <c r="H61" s="11">
        <v>0</v>
      </c>
      <c r="I61" s="11">
        <f>SUM(I62:I63)</f>
        <v>177260</v>
      </c>
      <c r="J61" s="11">
        <f t="shared" ref="J61:T61" si="21">SUM(J62:J63)</f>
        <v>177260</v>
      </c>
      <c r="K61" s="11">
        <f t="shared" si="21"/>
        <v>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11">
        <f t="shared" si="21"/>
        <v>0</v>
      </c>
      <c r="P61" s="11">
        <f t="shared" si="21"/>
        <v>0</v>
      </c>
      <c r="Q61" s="11">
        <f t="shared" si="21"/>
        <v>0</v>
      </c>
      <c r="R61" s="11">
        <f t="shared" si="21"/>
        <v>0</v>
      </c>
      <c r="S61" s="11">
        <f t="shared" si="21"/>
        <v>0</v>
      </c>
      <c r="T61" s="11">
        <f t="shared" si="21"/>
        <v>0</v>
      </c>
      <c r="U61" s="11">
        <v>0</v>
      </c>
      <c r="V61" s="11">
        <v>0</v>
      </c>
      <c r="W61" s="11">
        <v>0</v>
      </c>
      <c r="X61" s="11">
        <f t="shared" si="1"/>
        <v>0</v>
      </c>
      <c r="Y61" s="2"/>
    </row>
    <row r="62" spans="1:25" ht="33.6" outlineLevel="1">
      <c r="A62" s="16" t="s">
        <v>125</v>
      </c>
      <c r="B62" s="12" t="s">
        <v>56</v>
      </c>
      <c r="C62" s="12"/>
      <c r="D62" s="12"/>
      <c r="E62" s="12"/>
      <c r="F62" s="12"/>
      <c r="G62" s="12"/>
      <c r="H62" s="13">
        <v>0</v>
      </c>
      <c r="I62" s="13">
        <v>140000</v>
      </c>
      <c r="J62" s="13">
        <v>140000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f t="shared" si="1"/>
        <v>0</v>
      </c>
      <c r="Y62" s="2"/>
    </row>
    <row r="63" spans="1:25" ht="59.4" customHeight="1" outlineLevel="1">
      <c r="A63" s="16" t="s">
        <v>126</v>
      </c>
      <c r="B63" s="12" t="s">
        <v>57</v>
      </c>
      <c r="C63" s="12"/>
      <c r="D63" s="12"/>
      <c r="E63" s="12"/>
      <c r="F63" s="12"/>
      <c r="G63" s="12"/>
      <c r="H63" s="13">
        <v>0</v>
      </c>
      <c r="I63" s="13">
        <v>37260</v>
      </c>
      <c r="J63" s="13">
        <v>37260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f t="shared" si="1"/>
        <v>0</v>
      </c>
      <c r="Y63" s="2"/>
    </row>
    <row r="64" spans="1:25" ht="67.2">
      <c r="A64" s="15" t="s">
        <v>127</v>
      </c>
      <c r="B64" s="10" t="s">
        <v>58</v>
      </c>
      <c r="C64" s="10"/>
      <c r="D64" s="10"/>
      <c r="E64" s="10"/>
      <c r="F64" s="10"/>
      <c r="G64" s="10"/>
      <c r="H64" s="11">
        <v>0</v>
      </c>
      <c r="I64" s="11">
        <f>I65</f>
        <v>456450</v>
      </c>
      <c r="J64" s="11">
        <f t="shared" ref="J64:T64" si="22">J65</f>
        <v>456450</v>
      </c>
      <c r="K64" s="11">
        <f t="shared" si="22"/>
        <v>0</v>
      </c>
      <c r="L64" s="11">
        <f t="shared" si="22"/>
        <v>0</v>
      </c>
      <c r="M64" s="11">
        <f t="shared" si="22"/>
        <v>0</v>
      </c>
      <c r="N64" s="11">
        <f t="shared" si="22"/>
        <v>0</v>
      </c>
      <c r="O64" s="11">
        <f t="shared" si="22"/>
        <v>0</v>
      </c>
      <c r="P64" s="11">
        <f t="shared" si="22"/>
        <v>0</v>
      </c>
      <c r="Q64" s="11">
        <f t="shared" si="22"/>
        <v>0</v>
      </c>
      <c r="R64" s="11">
        <f t="shared" si="22"/>
        <v>0</v>
      </c>
      <c r="S64" s="11">
        <f t="shared" si="22"/>
        <v>264450</v>
      </c>
      <c r="T64" s="11">
        <f t="shared" si="22"/>
        <v>181000</v>
      </c>
      <c r="U64" s="11">
        <v>0</v>
      </c>
      <c r="V64" s="11">
        <v>0</v>
      </c>
      <c r="W64" s="11">
        <v>181000</v>
      </c>
      <c r="X64" s="11">
        <f t="shared" si="1"/>
        <v>39.65385036696243</v>
      </c>
      <c r="Y64" s="2"/>
    </row>
    <row r="65" spans="1:25" ht="50.4" outlineLevel="1">
      <c r="A65" s="16" t="s">
        <v>128</v>
      </c>
      <c r="B65" s="12" t="s">
        <v>59</v>
      </c>
      <c r="C65" s="12"/>
      <c r="D65" s="12"/>
      <c r="E65" s="12"/>
      <c r="F65" s="12"/>
      <c r="G65" s="12"/>
      <c r="H65" s="13">
        <v>0</v>
      </c>
      <c r="I65" s="13">
        <v>456450</v>
      </c>
      <c r="J65" s="13">
        <v>456450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264450</v>
      </c>
      <c r="T65" s="13">
        <v>181000</v>
      </c>
      <c r="U65" s="13">
        <v>0</v>
      </c>
      <c r="V65" s="13">
        <v>0</v>
      </c>
      <c r="W65" s="13">
        <v>181000</v>
      </c>
      <c r="X65" s="13">
        <f t="shared" si="1"/>
        <v>39.65385036696243</v>
      </c>
      <c r="Y65" s="2"/>
    </row>
    <row r="66" spans="1:25" ht="33.6">
      <c r="A66" s="15" t="s">
        <v>129</v>
      </c>
      <c r="B66" s="10" t="s">
        <v>60</v>
      </c>
      <c r="C66" s="10"/>
      <c r="D66" s="10"/>
      <c r="E66" s="10"/>
      <c r="F66" s="10"/>
      <c r="G66" s="10"/>
      <c r="H66" s="11">
        <v>0</v>
      </c>
      <c r="I66" s="11">
        <f>I67</f>
        <v>7779222.4100000001</v>
      </c>
      <c r="J66" s="11">
        <f t="shared" ref="J66" si="23">J67</f>
        <v>7779222.4100000001</v>
      </c>
      <c r="K66" s="11">
        <f t="shared" ref="K66" si="24">K67</f>
        <v>0</v>
      </c>
      <c r="L66" s="11">
        <f t="shared" ref="L66" si="25">L67</f>
        <v>0</v>
      </c>
      <c r="M66" s="11">
        <f t="shared" ref="M66" si="26">M67</f>
        <v>0</v>
      </c>
      <c r="N66" s="11">
        <f t="shared" ref="N66" si="27">N67</f>
        <v>0</v>
      </c>
      <c r="O66" s="11">
        <f t="shared" ref="O66" si="28">O67</f>
        <v>0</v>
      </c>
      <c r="P66" s="11">
        <f t="shared" ref="P66" si="29">P67</f>
        <v>0</v>
      </c>
      <c r="Q66" s="11">
        <f t="shared" ref="Q66" si="30">Q67</f>
        <v>0</v>
      </c>
      <c r="R66" s="11">
        <f t="shared" ref="R66" si="31">R67</f>
        <v>0</v>
      </c>
      <c r="S66" s="11">
        <f t="shared" ref="S66" si="32">S67</f>
        <v>6028582.5199999996</v>
      </c>
      <c r="T66" s="11">
        <f t="shared" ref="T66" si="33">T67</f>
        <v>5485253.8700000001</v>
      </c>
      <c r="U66" s="11">
        <v>0</v>
      </c>
      <c r="V66" s="11">
        <v>0</v>
      </c>
      <c r="W66" s="11">
        <v>5485253.8700000001</v>
      </c>
      <c r="X66" s="11">
        <f t="shared" si="1"/>
        <v>70.511595901266958</v>
      </c>
      <c r="Y66" s="2"/>
    </row>
    <row r="67" spans="1:25" ht="84" outlineLevel="1">
      <c r="A67" s="16" t="s">
        <v>130</v>
      </c>
      <c r="B67" s="12" t="s">
        <v>61</v>
      </c>
      <c r="C67" s="12"/>
      <c r="D67" s="12"/>
      <c r="E67" s="12"/>
      <c r="F67" s="12"/>
      <c r="G67" s="12"/>
      <c r="H67" s="13">
        <v>0</v>
      </c>
      <c r="I67" s="13">
        <v>7779222.4100000001</v>
      </c>
      <c r="J67" s="13">
        <v>7779222.4100000001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6028582.5199999996</v>
      </c>
      <c r="T67" s="13">
        <v>5485253.8700000001</v>
      </c>
      <c r="U67" s="13">
        <v>0</v>
      </c>
      <c r="V67" s="13">
        <v>0</v>
      </c>
      <c r="W67" s="13">
        <v>5485253.8700000001</v>
      </c>
      <c r="X67" s="13">
        <f t="shared" si="1"/>
        <v>70.511595901266958</v>
      </c>
      <c r="Y67" s="2"/>
    </row>
    <row r="68" spans="1:25" ht="50.4">
      <c r="A68" s="15" t="s">
        <v>131</v>
      </c>
      <c r="B68" s="10" t="s">
        <v>62</v>
      </c>
      <c r="C68" s="10"/>
      <c r="D68" s="10"/>
      <c r="E68" s="10"/>
      <c r="F68" s="10"/>
      <c r="G68" s="10"/>
      <c r="H68" s="11">
        <v>0</v>
      </c>
      <c r="I68" s="11">
        <f>I69</f>
        <v>7125695.8600000003</v>
      </c>
      <c r="J68" s="11">
        <f t="shared" ref="J68:T68" si="34">J69</f>
        <v>7125695.8600000003</v>
      </c>
      <c r="K68" s="11">
        <f t="shared" si="34"/>
        <v>0</v>
      </c>
      <c r="L68" s="11">
        <f t="shared" si="34"/>
        <v>0</v>
      </c>
      <c r="M68" s="11">
        <f t="shared" si="34"/>
        <v>0</v>
      </c>
      <c r="N68" s="11">
        <f t="shared" si="34"/>
        <v>0</v>
      </c>
      <c r="O68" s="11">
        <f t="shared" si="34"/>
        <v>0</v>
      </c>
      <c r="P68" s="11">
        <f t="shared" si="34"/>
        <v>0</v>
      </c>
      <c r="Q68" s="11">
        <f t="shared" si="34"/>
        <v>0</v>
      </c>
      <c r="R68" s="11">
        <f t="shared" si="34"/>
        <v>0</v>
      </c>
      <c r="S68" s="11">
        <f t="shared" si="34"/>
        <v>5676611.71</v>
      </c>
      <c r="T68" s="11">
        <f t="shared" si="34"/>
        <v>5030265.99</v>
      </c>
      <c r="U68" s="11">
        <v>0</v>
      </c>
      <c r="V68" s="11">
        <v>0</v>
      </c>
      <c r="W68" s="11">
        <v>5030265.99</v>
      </c>
      <c r="X68" s="11">
        <f t="shared" si="1"/>
        <v>70.593329954444613</v>
      </c>
      <c r="Y68" s="2"/>
    </row>
    <row r="69" spans="1:25" ht="75" customHeight="1" outlineLevel="1">
      <c r="A69" s="16" t="s">
        <v>132</v>
      </c>
      <c r="B69" s="12" t="s">
        <v>63</v>
      </c>
      <c r="C69" s="12"/>
      <c r="D69" s="12"/>
      <c r="E69" s="12"/>
      <c r="F69" s="12"/>
      <c r="G69" s="12"/>
      <c r="H69" s="13">
        <v>0</v>
      </c>
      <c r="I69" s="13">
        <v>7125695.8600000003</v>
      </c>
      <c r="J69" s="13">
        <v>7125695.8600000003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5676611.71</v>
      </c>
      <c r="T69" s="13">
        <v>5030265.99</v>
      </c>
      <c r="U69" s="13">
        <v>0</v>
      </c>
      <c r="V69" s="13">
        <v>0</v>
      </c>
      <c r="W69" s="13">
        <v>5030265.99</v>
      </c>
      <c r="X69" s="13">
        <f t="shared" si="1"/>
        <v>70.593329954444613</v>
      </c>
      <c r="Y69" s="2"/>
    </row>
    <row r="70" spans="1:25" ht="22.5" customHeight="1">
      <c r="A70" s="27" t="s">
        <v>64</v>
      </c>
      <c r="B70" s="28"/>
      <c r="C70" s="28"/>
      <c r="D70" s="28"/>
      <c r="E70" s="28"/>
      <c r="F70" s="28"/>
      <c r="G70" s="28"/>
      <c r="H70" s="14">
        <v>0</v>
      </c>
      <c r="I70" s="14">
        <f>I8+I19+I28+I36+I40+I45+I47+I50+I55+I59+I61+I64+I68+I66</f>
        <v>519796892.25</v>
      </c>
      <c r="J70" s="14">
        <f t="shared" ref="J70:T70" si="35">J8+J19+J28+J36+J40+J45+J47+J50+J55+J59+J61+J64+J68+J66</f>
        <v>520166199.73000002</v>
      </c>
      <c r="K70" s="14">
        <f t="shared" si="35"/>
        <v>0</v>
      </c>
      <c r="L70" s="14">
        <f t="shared" si="35"/>
        <v>0</v>
      </c>
      <c r="M70" s="14">
        <f t="shared" si="35"/>
        <v>0</v>
      </c>
      <c r="N70" s="14">
        <f t="shared" si="35"/>
        <v>0</v>
      </c>
      <c r="O70" s="14">
        <f t="shared" si="35"/>
        <v>0</v>
      </c>
      <c r="P70" s="14">
        <f t="shared" si="35"/>
        <v>0</v>
      </c>
      <c r="Q70" s="14">
        <f t="shared" si="35"/>
        <v>0</v>
      </c>
      <c r="R70" s="14">
        <f t="shared" si="35"/>
        <v>0</v>
      </c>
      <c r="S70" s="14">
        <f t="shared" si="35"/>
        <v>381909899.48999995</v>
      </c>
      <c r="T70" s="14">
        <f t="shared" si="35"/>
        <v>359766169.53000003</v>
      </c>
      <c r="U70" s="14">
        <v>0</v>
      </c>
      <c r="V70" s="14">
        <v>0</v>
      </c>
      <c r="W70" s="14">
        <v>359766169.52999997</v>
      </c>
      <c r="X70" s="11">
        <f t="shared" si="1"/>
        <v>69.16369608727787</v>
      </c>
      <c r="Y70" s="2"/>
    </row>
    <row r="71" spans="1:25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 t="s">
        <v>1</v>
      </c>
      <c r="T71" s="2"/>
      <c r="U71" s="2"/>
      <c r="V71" s="2"/>
      <c r="W71" s="2" t="s">
        <v>1</v>
      </c>
      <c r="X71" s="2"/>
      <c r="Y71" s="2"/>
    </row>
    <row r="72" spans="1:25" ht="15.15" customHeight="1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3"/>
      <c r="U72" s="3"/>
      <c r="V72" s="3"/>
      <c r="W72" s="3"/>
      <c r="X72" s="3"/>
      <c r="Y72" s="2"/>
    </row>
  </sheetData>
  <mergeCells count="28">
    <mergeCell ref="A72:S72"/>
    <mergeCell ref="A70:G70"/>
    <mergeCell ref="L5:L6"/>
    <mergeCell ref="M5:M6"/>
    <mergeCell ref="N5:N6"/>
    <mergeCell ref="O5:O6"/>
    <mergeCell ref="P5:P6"/>
    <mergeCell ref="Q5:Q6"/>
    <mergeCell ref="R5:R6"/>
    <mergeCell ref="H5:H6"/>
    <mergeCell ref="J5:J6"/>
    <mergeCell ref="K5:K6"/>
    <mergeCell ref="I5:I6"/>
    <mergeCell ref="C5:C6"/>
    <mergeCell ref="D5:D6"/>
    <mergeCell ref="E5:E6"/>
    <mergeCell ref="A1:J1"/>
    <mergeCell ref="A2:J2"/>
    <mergeCell ref="A3:X3"/>
    <mergeCell ref="A4:X4"/>
    <mergeCell ref="A5:A6"/>
    <mergeCell ref="B5:B6"/>
    <mergeCell ref="V5:V6"/>
    <mergeCell ref="T5:T6"/>
    <mergeCell ref="U5:U6"/>
    <mergeCell ref="X5:X6"/>
    <mergeCell ref="F5:F6"/>
    <mergeCell ref="G5:G6"/>
  </mergeCells>
  <pageMargins left="0.59055118110236227" right="0.59055118110236227" top="0.59055118110236227" bottom="0.59055118110236227" header="0.39370078740157483" footer="0.39370078740157483"/>
  <pageSetup paperSize="9" scale="5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ANAL_ISP_BUDG&lt;/Code&gt;&#10;  &lt;ObjectCode&gt;SQUERY_ANAL_ISP_BUDG&lt;/ObjectCode&gt;&#10;  &lt;DocName&gt;Вариант (новый от 25.06.2019 13_00_03)(Аналитический отчет по исполнению бюджета с произвольной группировкой)&lt;/DocName&gt;&#10;  &lt;VariantName&gt;Вариант (новый от 25.06.2019 13:00:03)&lt;/VariantName&gt;&#10;  &lt;VariantLink&gt;19541541&lt;/VariantLink&gt;&#10;  &lt;SvodReportLink xsi:nil=&quot;true&quot; /&gt;&#10;  &lt;ReportLink&gt;19761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BBF65D1-2754-4945-9D98-AF30D0454A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2023-10-16T12:13:01Z</cp:lastPrinted>
  <dcterms:created xsi:type="dcterms:W3CDTF">2023-10-09T07:48:28Z</dcterms:created>
  <dcterms:modified xsi:type="dcterms:W3CDTF">2023-10-16T12:13:04Z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25.06.2019 13_00_03)(Аналитический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(новый от 25.06.2019 13_00_03).xlsx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22.1.1542.38454246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budget_2023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